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5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/>
  <mc:AlternateContent xmlns:mc="http://schemas.openxmlformats.org/markup-compatibility/2006">
    <mc:Choice Requires="x15">
      <x15ac:absPath xmlns:x15ac="http://schemas.microsoft.com/office/spreadsheetml/2010/11/ac" url="C:\Users\sbourguet\Desktop\"/>
    </mc:Choice>
  </mc:AlternateContent>
  <xr:revisionPtr revIDLastSave="0" documentId="13_ncr:81_{4B3DB556-8C40-45B8-9104-B8AD87B0C369}" xr6:coauthVersionLast="36" xr6:coauthVersionMax="36" xr10:uidLastSave="{00000000-0000-0000-0000-000000000000}"/>
  <workbookProtection revisionsPassword="8BD2" lockRevision="1"/>
  <bookViews>
    <workbookView xWindow="0" yWindow="0" windowWidth="15480" windowHeight="8190" activeTab="5" xr2:uid="{00000000-000D-0000-FFFF-FFFF00000000}"/>
  </bookViews>
  <sheets>
    <sheet name="Période 1" sheetId="1" r:id="rId1"/>
    <sheet name="Feuil1" sheetId="6" state="hidden" r:id="rId2"/>
    <sheet name="Période 2" sheetId="2" r:id="rId3"/>
    <sheet name="Période 3" sheetId="3" r:id="rId4"/>
    <sheet name="Période 4" sheetId="4" r:id="rId5"/>
    <sheet name="Période 5" sheetId="5" r:id="rId6"/>
  </sheets>
  <definedNames>
    <definedName name="Période_1">#N/A</definedName>
    <definedName name="Période_2">#N/A</definedName>
    <definedName name="Z_069C010B_D19E_4D1F_9A31_488675FAFE8B_.wvu.Cols" localSheetId="1" hidden="1">Feuil1!$R:$R</definedName>
    <definedName name="Z_069C010B_D19E_4D1F_9A31_488675FAFE8B_.wvu.Cols" localSheetId="4" hidden="1">'Période 4'!$R:$R</definedName>
    <definedName name="Z_069C010B_D19E_4D1F_9A31_488675FAFE8B_.wvu.Cols" localSheetId="5" hidden="1">'Période 5'!$R:$R</definedName>
    <definedName name="Z_069C010B_D19E_4D1F_9A31_488675FAFE8B_.wvu.PrintArea" localSheetId="0" hidden="1">'Période 1'!$1:$37</definedName>
    <definedName name="Z_069C010B_D19E_4D1F_9A31_488675FAFE8B_.wvu.PrintArea" localSheetId="2" hidden="1">'Période 2'!$A$1:$S$37</definedName>
    <definedName name="Z_069C010B_D19E_4D1F_9A31_488675FAFE8B_.wvu.PrintArea" localSheetId="3" hidden="1">'Période 3'!$A$1:$S$36</definedName>
    <definedName name="Z_069C010B_D19E_4D1F_9A31_488675FAFE8B_.wvu.PrintArea" localSheetId="4" hidden="1">'Période 4'!$A$1:$S$36</definedName>
    <definedName name="Z_069C010B_D19E_4D1F_9A31_488675FAFE8B_.wvu.PrintArea" localSheetId="5" hidden="1">'Période 5'!$A$1:$S$43</definedName>
    <definedName name="Z_2ED24E49_9D36_4727_80B9_0B5800C05970_.wvu.Cols" localSheetId="4" hidden="1">'Période 4'!$R:$R</definedName>
    <definedName name="Z_2ED24E49_9D36_4727_80B9_0B5800C05970_.wvu.Cols" localSheetId="5" hidden="1">'Période 5'!$R:$R</definedName>
    <definedName name="Z_2ED24E49_9D36_4727_80B9_0B5800C05970_.wvu.PrintArea" localSheetId="0" hidden="1">'Période 1'!$1:$37</definedName>
    <definedName name="Z_2ED24E49_9D36_4727_80B9_0B5800C05970_.wvu.PrintArea" localSheetId="2" hidden="1">'Période 2'!$A$1:$S$37</definedName>
    <definedName name="Z_2ED24E49_9D36_4727_80B9_0B5800C05970_.wvu.PrintArea" localSheetId="3" hidden="1">'Période 3'!$A$1:$S$36</definedName>
    <definedName name="Z_2ED24E49_9D36_4727_80B9_0B5800C05970_.wvu.PrintArea" localSheetId="4" hidden="1">'Période 4'!$A$1:$S$36</definedName>
    <definedName name="Z_2ED24E49_9D36_4727_80B9_0B5800C05970_.wvu.PrintArea" localSheetId="5" hidden="1">'Période 5'!$A$1:$S$43</definedName>
    <definedName name="Z_2F3A78EC_40E2_48E8_8E62_A55AB8215E8C_.wvu.Cols" localSheetId="1" hidden="1">Feuil1!$R:$R</definedName>
    <definedName name="Z_2F3A78EC_40E2_48E8_8E62_A55AB8215E8C_.wvu.Cols" localSheetId="4" hidden="1">'Période 4'!$R:$R</definedName>
    <definedName name="Z_2F3A78EC_40E2_48E8_8E62_A55AB8215E8C_.wvu.PrintArea" localSheetId="0" hidden="1">'Période 1'!$1:$37</definedName>
    <definedName name="Z_2F3A78EC_40E2_48E8_8E62_A55AB8215E8C_.wvu.PrintArea" localSheetId="2" hidden="1">'Période 2'!$A$1:$S$37</definedName>
    <definedName name="Z_2F3A78EC_40E2_48E8_8E62_A55AB8215E8C_.wvu.PrintArea" localSheetId="3" hidden="1">'Période 3'!$A$1:$S$36</definedName>
    <definedName name="Z_2F3A78EC_40E2_48E8_8E62_A55AB8215E8C_.wvu.PrintArea" localSheetId="4" hidden="1">'Période 4'!$A$1:$S$36</definedName>
    <definedName name="Z_2F3A78EC_40E2_48E8_8E62_A55AB8215E8C_.wvu.PrintArea" localSheetId="5" hidden="1">'Période 5'!$A$1:$S$43</definedName>
    <definedName name="Z_729659C4_2DA0_4EBA_B822_DAB91D1720CA_.wvu.Cols" localSheetId="1" hidden="1">Feuil1!$R:$R</definedName>
    <definedName name="Z_729659C4_2DA0_4EBA_B822_DAB91D1720CA_.wvu.Cols" localSheetId="4" hidden="1">'Période 4'!$R:$R</definedName>
    <definedName name="Z_729659C4_2DA0_4EBA_B822_DAB91D1720CA_.wvu.Cols" localSheetId="5" hidden="1">'Période 5'!$R:$R</definedName>
    <definedName name="Z_729659C4_2DA0_4EBA_B822_DAB91D1720CA_.wvu.PrintArea" localSheetId="0" hidden="1">'Période 1'!$1:$37</definedName>
    <definedName name="Z_729659C4_2DA0_4EBA_B822_DAB91D1720CA_.wvu.PrintArea" localSheetId="2" hidden="1">'Période 2'!$A$1:$S$37</definedName>
    <definedName name="Z_729659C4_2DA0_4EBA_B822_DAB91D1720CA_.wvu.PrintArea" localSheetId="3" hidden="1">'Période 3'!$A$1:$S$36</definedName>
    <definedName name="Z_729659C4_2DA0_4EBA_B822_DAB91D1720CA_.wvu.PrintArea" localSheetId="4" hidden="1">'Période 4'!$A$1:$S$36</definedName>
    <definedName name="Z_729659C4_2DA0_4EBA_B822_DAB91D1720CA_.wvu.PrintArea" localSheetId="5" hidden="1">'Période 5'!$A$1:$S$43</definedName>
    <definedName name="Z_892B4A4D_2A82_440F_AD3B_082B134F2BA8_.wvu.Cols" localSheetId="1" hidden="1">Feuil1!$R:$R</definedName>
    <definedName name="Z_892B4A4D_2A82_440F_AD3B_082B134F2BA8_.wvu.Cols" localSheetId="0" hidden="1">'Période 1'!$R:$R</definedName>
    <definedName name="Z_892B4A4D_2A82_440F_AD3B_082B134F2BA8_.wvu.Cols" localSheetId="2" hidden="1">'Période 2'!$R:$R</definedName>
    <definedName name="Z_892B4A4D_2A82_440F_AD3B_082B134F2BA8_.wvu.Cols" localSheetId="3" hidden="1">'Période 3'!$R:$R</definedName>
    <definedName name="Z_892B4A4D_2A82_440F_AD3B_082B134F2BA8_.wvu.Cols" localSheetId="4" hidden="1">'Période 4'!$R:$R</definedName>
    <definedName name="Z_892B4A4D_2A82_440F_AD3B_082B134F2BA8_.wvu.Cols" localSheetId="5" hidden="1">'Période 5'!$R:$R</definedName>
    <definedName name="Z_892B4A4D_2A82_440F_AD3B_082B134F2BA8_.wvu.PrintArea" localSheetId="0" hidden="1">'Période 1'!$1:$37</definedName>
    <definedName name="Z_892B4A4D_2A82_440F_AD3B_082B134F2BA8_.wvu.PrintArea" localSheetId="2" hidden="1">'Période 2'!$A$1:$S$37</definedName>
    <definedName name="Z_892B4A4D_2A82_440F_AD3B_082B134F2BA8_.wvu.PrintArea" localSheetId="3" hidden="1">'Période 3'!$A$1:$S$36</definedName>
    <definedName name="Z_892B4A4D_2A82_440F_AD3B_082B134F2BA8_.wvu.PrintArea" localSheetId="4" hidden="1">'Période 4'!$A$1:$S$36</definedName>
    <definedName name="Z_892B4A4D_2A82_440F_AD3B_082B134F2BA8_.wvu.PrintArea" localSheetId="5" hidden="1">'Période 5'!$A$1:$S$43</definedName>
    <definedName name="Z_DF3FAEBD_94A0_4899_A846_B71B72E0A0D4_.wvu.Cols" localSheetId="1" hidden="1">Feuil1!$R:$R</definedName>
    <definedName name="Z_DF3FAEBD_94A0_4899_A846_B71B72E0A0D4_.wvu.Cols" localSheetId="4" hidden="1">'Période 4'!$R:$R</definedName>
    <definedName name="Z_DF3FAEBD_94A0_4899_A846_B71B72E0A0D4_.wvu.Cols" localSheetId="5" hidden="1">'Période 5'!$R:$R</definedName>
    <definedName name="Z_DF3FAEBD_94A0_4899_A846_B71B72E0A0D4_.wvu.PrintArea" localSheetId="0" hidden="1">'Période 1'!$1:$37</definedName>
    <definedName name="Z_DF3FAEBD_94A0_4899_A846_B71B72E0A0D4_.wvu.PrintArea" localSheetId="2" hidden="1">'Période 2'!$A$1:$S$37</definedName>
    <definedName name="Z_DF3FAEBD_94A0_4899_A846_B71B72E0A0D4_.wvu.PrintArea" localSheetId="3" hidden="1">'Période 3'!$A$1:$S$36</definedName>
    <definedName name="Z_DF3FAEBD_94A0_4899_A846_B71B72E0A0D4_.wvu.PrintArea" localSheetId="4" hidden="1">'Période 4'!$A$1:$S$36</definedName>
    <definedName name="Z_DF3FAEBD_94A0_4899_A846_B71B72E0A0D4_.wvu.PrintArea" localSheetId="5" hidden="1">'Période 5'!$A$1:$S$43</definedName>
    <definedName name="Z_FA3AD15F_88D0_4310_95E2_14133D6543F1_.wvu.Cols" localSheetId="1" hidden="1">Feuil1!$R:$R</definedName>
    <definedName name="Z_FA3AD15F_88D0_4310_95E2_14133D6543F1_.wvu.Cols" localSheetId="4" hidden="1">'Période 4'!$R:$R</definedName>
    <definedName name="Z_FA3AD15F_88D0_4310_95E2_14133D6543F1_.wvu.PrintArea" localSheetId="0" hidden="1">'Période 1'!$1:$37</definedName>
    <definedName name="Z_FA3AD15F_88D0_4310_95E2_14133D6543F1_.wvu.PrintArea" localSheetId="2" hidden="1">'Période 2'!$A$1:$S$37</definedName>
    <definedName name="Z_FA3AD15F_88D0_4310_95E2_14133D6543F1_.wvu.PrintArea" localSheetId="3" hidden="1">'Période 3'!$A$1:$S$36</definedName>
    <definedName name="Z_FA3AD15F_88D0_4310_95E2_14133D6543F1_.wvu.PrintArea" localSheetId="4" hidden="1">'Période 4'!$A$1:$S$36</definedName>
    <definedName name="Z_FA3AD15F_88D0_4310_95E2_14133D6543F1_.wvu.PrintArea" localSheetId="5" hidden="1">'Période 5'!$A$1:$S$43</definedName>
    <definedName name="_xlnm.Print_Area" localSheetId="0">'Période 1'!$1:$37</definedName>
    <definedName name="_xlnm.Print_Area" localSheetId="2">'Période 2'!$A$1:$S$37</definedName>
    <definedName name="_xlnm.Print_Area" localSheetId="3">'Période 3'!$A$1:$S$36</definedName>
    <definedName name="_xlnm.Print_Area" localSheetId="4">'Période 4'!$A$1:$S$36</definedName>
    <definedName name="_xlnm.Print_Area" localSheetId="5">'Période 5'!$A$1:$S$43</definedName>
  </definedNames>
  <calcPr calcId="191029"/>
  <customWorkbookViews>
    <customWorkbookView name="Sylvie Bourguet - Affichage personnalisé" guid="{2F3A78EC-40E2-48E8-8E62-A55AB8215E8C}" mergeInterval="0" personalView="1" maximized="1" xWindow="1358" yWindow="-8" windowWidth="1936" windowHeight="1056" activeSheetId="5"/>
    <customWorkbookView name="Sandra Barthelemy - Affichage personnalisé" guid="{892B4A4D-2A82-440F-AD3B-082B134F2BA8}" mergeInterval="0" personalView="1" maximized="1" xWindow="-8" yWindow="-8" windowWidth="1696" windowHeight="1026" activeSheetId="1"/>
    <customWorkbookView name="Florence Virevialle - Affichage personnalisé" guid="{069C010B-D19E-4D1F-9A31-488675FAFE8B}" mergeInterval="0" personalView="1" maximized="1" xWindow="-9" yWindow="-9" windowWidth="1938" windowHeight="1050" activeSheetId="5"/>
    <customWorkbookView name="Maryse Helleboid - Affichage personnalisé" guid="{DF3FAEBD-94A0-4899-A846-B71B72E0A0D4}" mergeInterval="0" personalView="1" maximized="1" xWindow="-11" yWindow="-11" windowWidth="1942" windowHeight="1046" activeSheetId="2"/>
    <customWorkbookView name="mischard - Affichage personnalisé" guid="{2ED24E49-9D36-4727-80B9-0B5800C05970}" mergeInterval="0" personalView="1" maximized="1" xWindow="1" yWindow="1" windowWidth="1147" windowHeight="827" activeSheetId="1"/>
    <customWorkbookView name="Nicole Selior - Affichage personnalisé" guid="{729659C4-2DA0-4EBA-B822-DAB91D1720CA}" mergeInterval="0" personalView="1" maximized="1" xWindow="1912" yWindow="-110" windowWidth="1696" windowHeight="1066" activeSheetId="1"/>
    <customWorkbookView name="Veronique Hezard - Affichage personnalisé" guid="{FA3AD15F-88D0-4310-95E2-14133D6543F1}" mergeInterval="0" personalView="1" maximized="1" xWindow="1672" yWindow="-8" windowWidth="1696" windowHeight="1026" activeSheetId="5"/>
  </customWorkbookViews>
</workbook>
</file>

<file path=xl/calcChain.xml><?xml version="1.0" encoding="utf-8"?>
<calcChain xmlns="http://schemas.openxmlformats.org/spreadsheetml/2006/main">
  <c r="Q28" i="5" l="1"/>
  <c r="S28" i="5"/>
  <c r="Q26" i="5" l="1"/>
  <c r="S26" i="5"/>
  <c r="Q20" i="4"/>
  <c r="S20" i="4" s="1"/>
  <c r="S35" i="5" l="1"/>
  <c r="Q20" i="3" l="1"/>
  <c r="R21" i="3" s="1"/>
  <c r="S20" i="3" s="1"/>
  <c r="Q24" i="2" l="1"/>
  <c r="R25" i="2" s="1"/>
  <c r="S24" i="2" s="1"/>
  <c r="Q28" i="6" l="1"/>
  <c r="R29" i="6" s="1"/>
  <c r="S28" i="6" s="1"/>
  <c r="Q26" i="6"/>
  <c r="R27" i="6" s="1"/>
  <c r="S26" i="6" s="1"/>
  <c r="Q24" i="6"/>
  <c r="R25" i="6" s="1"/>
  <c r="S24" i="6" s="1"/>
  <c r="Q22" i="6"/>
  <c r="R23" i="6" s="1"/>
  <c r="S22" i="6" s="1"/>
  <c r="Q20" i="6"/>
  <c r="R21" i="6" s="1"/>
  <c r="S20" i="6" s="1"/>
  <c r="Q18" i="6"/>
  <c r="R19" i="6" s="1"/>
  <c r="S18" i="6" s="1"/>
  <c r="Q16" i="6"/>
  <c r="R17" i="6" s="1"/>
  <c r="S16" i="6" s="1"/>
  <c r="Q14" i="6"/>
  <c r="R15" i="6" s="1"/>
  <c r="S14" i="6" s="1"/>
  <c r="Q12" i="6"/>
  <c r="R13" i="6" s="1"/>
  <c r="Q10" i="6"/>
  <c r="R11" i="6" s="1"/>
  <c r="S10" i="6" s="1"/>
  <c r="S31" i="6" l="1"/>
  <c r="R31" i="6"/>
  <c r="S12" i="6"/>
  <c r="Q24" i="1"/>
  <c r="R25" i="1" s="1"/>
  <c r="S24" i="1" s="1"/>
  <c r="Q12" i="5"/>
  <c r="R13" i="5" s="1"/>
  <c r="Q18" i="4"/>
  <c r="R19" i="4" s="1"/>
  <c r="S18" i="4" s="1"/>
  <c r="Q12" i="2"/>
  <c r="Q30" i="5"/>
  <c r="R31" i="5" s="1"/>
  <c r="S30" i="5" s="1"/>
  <c r="Q10" i="4"/>
  <c r="R11" i="4" s="1"/>
  <c r="S10" i="4" s="1"/>
  <c r="Q10" i="2"/>
  <c r="R11" i="2" s="1"/>
  <c r="S10" i="2" s="1"/>
  <c r="R13" i="2"/>
  <c r="S12" i="2" s="1"/>
  <c r="Q14" i="5"/>
  <c r="R15" i="5" s="1"/>
  <c r="S14" i="5" s="1"/>
  <c r="Q16" i="5"/>
  <c r="R17" i="5"/>
  <c r="S16" i="5" s="1"/>
  <c r="Q18" i="5"/>
  <c r="R19" i="5" s="1"/>
  <c r="Q20" i="5"/>
  <c r="R21" i="5" s="1"/>
  <c r="S20" i="5" s="1"/>
  <c r="Q22" i="5"/>
  <c r="R23" i="5" s="1"/>
  <c r="S22" i="5" s="1"/>
  <c r="Q24" i="5"/>
  <c r="R25" i="5" s="1"/>
  <c r="S24" i="5" s="1"/>
  <c r="Q10" i="5"/>
  <c r="R11" i="5" s="1"/>
  <c r="S10" i="5" s="1"/>
  <c r="Q22" i="4"/>
  <c r="R23" i="4" s="1"/>
  <c r="S22" i="4" s="1"/>
  <c r="Q12" i="3"/>
  <c r="R13" i="3" s="1"/>
  <c r="S12" i="3" s="1"/>
  <c r="Q14" i="3"/>
  <c r="R15" i="3" s="1"/>
  <c r="Q16" i="3"/>
  <c r="R17" i="3" s="1"/>
  <c r="S16" i="3" s="1"/>
  <c r="Q18" i="3"/>
  <c r="R19" i="3" s="1"/>
  <c r="S18" i="3" s="1"/>
  <c r="Q22" i="3"/>
  <c r="R23" i="3" s="1"/>
  <c r="S22" i="3" s="1"/>
  <c r="Q10" i="3"/>
  <c r="R11" i="3" s="1"/>
  <c r="S10" i="3" s="1"/>
  <c r="Q14" i="4"/>
  <c r="R15" i="4" s="1"/>
  <c r="S14" i="4" s="1"/>
  <c r="Q16" i="4"/>
  <c r="R17" i="4" s="1"/>
  <c r="Q12" i="4"/>
  <c r="R13" i="4" s="1"/>
  <c r="S12" i="4" s="1"/>
  <c r="Q14" i="2"/>
  <c r="R15" i="2" s="1"/>
  <c r="S14" i="2" s="1"/>
  <c r="Q16" i="2"/>
  <c r="R17" i="2" s="1"/>
  <c r="S16" i="2" s="1"/>
  <c r="Q18" i="2"/>
  <c r="R19" i="2" s="1"/>
  <c r="S18" i="2" s="1"/>
  <c r="Q20" i="2"/>
  <c r="R21" i="2" s="1"/>
  <c r="S20" i="2" s="1"/>
  <c r="Q22" i="2"/>
  <c r="R23" i="2" s="1"/>
  <c r="S22" i="2" s="1"/>
  <c r="Q12" i="1"/>
  <c r="R13" i="1" s="1"/>
  <c r="S12" i="1" s="1"/>
  <c r="Q14" i="1"/>
  <c r="R15" i="1" s="1"/>
  <c r="S14" i="1" s="1"/>
  <c r="Q16" i="1"/>
  <c r="R17" i="1" s="1"/>
  <c r="S16" i="1" s="1"/>
  <c r="Q18" i="1"/>
  <c r="R19" i="1" s="1"/>
  <c r="S18" i="1" s="1"/>
  <c r="Q20" i="1"/>
  <c r="R21" i="1" s="1"/>
  <c r="S20" i="1" s="1"/>
  <c r="Q22" i="1"/>
  <c r="R23" i="1" s="1"/>
  <c r="S22" i="1" s="1"/>
  <c r="Q10" i="1"/>
  <c r="R11" i="1" s="1"/>
  <c r="S10" i="1" s="1"/>
  <c r="S18" i="5" l="1"/>
  <c r="S33" i="5"/>
  <c r="R33" i="5"/>
  <c r="R35" i="5" s="1"/>
  <c r="S14" i="3"/>
  <c r="S25" i="3"/>
  <c r="S27" i="1"/>
  <c r="S16" i="4"/>
  <c r="R25" i="4"/>
  <c r="S25" i="4"/>
  <c r="R27" i="2"/>
  <c r="S27" i="2"/>
  <c r="R27" i="1"/>
  <c r="R25" i="3"/>
  <c r="S12" i="5"/>
  <c r="S33" i="6" l="1"/>
  <c r="S27" i="4"/>
  <c r="S29" i="2"/>
  <c r="S27" i="3"/>
  <c r="R29" i="2"/>
  <c r="R27" i="3" s="1"/>
  <c r="R27" i="4" s="1"/>
  <c r="R33" i="6" l="1"/>
</calcChain>
</file>

<file path=xl/sharedStrings.xml><?xml version="1.0" encoding="utf-8"?>
<sst xmlns="http://schemas.openxmlformats.org/spreadsheetml/2006/main" count="429" uniqueCount="46">
  <si>
    <t>Nom :</t>
  </si>
  <si>
    <t>Prénom :</t>
  </si>
  <si>
    <t>École de rattachement :</t>
  </si>
  <si>
    <t xml:space="preserve">Circonscription : </t>
  </si>
  <si>
    <t>lundi</t>
  </si>
  <si>
    <t>mardi</t>
  </si>
  <si>
    <t>mercredi</t>
  </si>
  <si>
    <t>jeudi</t>
  </si>
  <si>
    <t>vendredi</t>
  </si>
  <si>
    <t>Service 
effectué
dans la 
semaine</t>
  </si>
  <si>
    <t>Solde
de la
semaine</t>
  </si>
  <si>
    <t>école</t>
  </si>
  <si>
    <r>
      <t xml:space="preserve">Dans les cellules "école", inscrire pour mémoire, le nom de l'école d'exercice.
</t>
    </r>
    <r>
      <rPr>
        <b/>
        <i/>
        <sz val="10"/>
        <color indexed="63"/>
        <rFont val="Arial"/>
        <family val="2"/>
      </rPr>
      <t>Dans les cellules bleues, saisir la durée horaire effectuée : Pour 6 h de classe, saisir : 6:00 ; pour 5h30, saisir : 5:30 ; etc …</t>
    </r>
  </si>
  <si>
    <t>Solde 
de la
période</t>
  </si>
  <si>
    <t>Cliquer sur les onglets ci-dessous pour voir les autres périodes</t>
  </si>
  <si>
    <t>Cumul 
sur l'année</t>
  </si>
  <si>
    <t>Lundi</t>
  </si>
  <si>
    <t>Mardi</t>
  </si>
  <si>
    <t>Mercredi</t>
  </si>
  <si>
    <t>Jeudi</t>
  </si>
  <si>
    <t>Vendredi</t>
  </si>
  <si>
    <r>
      <t xml:space="preserve">Dans les cellules "école", inscrire pour mémoire, le nom de l'école d'exercice.
</t>
    </r>
    <r>
      <rPr>
        <b/>
        <i/>
        <sz val="11"/>
        <color indexed="63"/>
        <rFont val="Calibri"/>
        <family val="2"/>
      </rPr>
      <t>Dans les cellules bleues, saisir la durée horaire effectuée : Pour 6 h de classe, saisir : 6:00 ; pour 5h30, saisir : 5:30 ; etc.</t>
    </r>
  </si>
  <si>
    <t>r</t>
  </si>
  <si>
    <t>Observations :</t>
  </si>
  <si>
    <t>TR</t>
  </si>
  <si>
    <t>BFC</t>
  </si>
  <si>
    <t>Qualité :</t>
  </si>
  <si>
    <t xml:space="preserve">Document à retourner à la cellule de remplacement par mail </t>
  </si>
  <si>
    <t>VACANT</t>
  </si>
  <si>
    <r>
      <rPr>
        <b/>
        <sz val="11"/>
        <rFont val="Wingdings"/>
        <charset val="2"/>
      </rPr>
      <t>r</t>
    </r>
    <r>
      <rPr>
        <b/>
        <sz val="11"/>
        <rFont val="Calibri"/>
        <family val="2"/>
      </rPr>
      <t xml:space="preserve"> TV</t>
    </r>
  </si>
  <si>
    <r>
      <rPr>
        <b/>
        <sz val="11"/>
        <rFont val="Wingdings"/>
        <charset val="2"/>
      </rPr>
      <t>r</t>
    </r>
    <r>
      <rPr>
        <b/>
        <sz val="11"/>
        <rFont val="Calibri"/>
        <family val="2"/>
      </rPr>
      <t xml:space="preserve"> TD</t>
    </r>
  </si>
  <si>
    <r>
      <rPr>
        <b/>
        <sz val="11"/>
        <rFont val="Wingdings"/>
        <charset val="2"/>
      </rPr>
      <t>r</t>
    </r>
    <r>
      <rPr>
        <b/>
        <sz val="11"/>
        <rFont val="Calibri"/>
        <family val="2"/>
      </rPr>
      <t xml:space="preserve"> HC</t>
    </r>
  </si>
  <si>
    <r>
      <rPr>
        <b/>
        <sz val="11"/>
        <rFont val="Wingdings"/>
        <charset val="2"/>
      </rPr>
      <t>r</t>
    </r>
    <r>
      <rPr>
        <b/>
        <sz val="11"/>
        <rFont val="Calibri"/>
        <family val="2"/>
      </rPr>
      <t xml:space="preserve"> BU</t>
    </r>
  </si>
  <si>
    <r>
      <rPr>
        <b/>
        <sz val="11"/>
        <rFont val="Wingdings"/>
        <charset val="2"/>
      </rPr>
      <t>r</t>
    </r>
    <r>
      <rPr>
        <b/>
        <sz val="11"/>
        <rFont val="Calibri"/>
        <family val="2"/>
      </rPr>
      <t xml:space="preserve"> BR</t>
    </r>
  </si>
  <si>
    <t xml:space="preserve"> Année 2016/2017</t>
  </si>
  <si>
    <r>
      <rPr>
        <b/>
        <sz val="11"/>
        <rFont val="Wingdings"/>
        <charset val="2"/>
      </rPr>
      <t>r</t>
    </r>
    <r>
      <rPr>
        <b/>
        <sz val="11"/>
        <rFont val="Calibri"/>
        <family val="2"/>
      </rPr>
      <t xml:space="preserve"> T</t>
    </r>
  </si>
  <si>
    <t xml:space="preserve">Décompter l'horaire de l'école de rattachement le </t>
  </si>
  <si>
    <t xml:space="preserve">  Période 5 : du 2 mai 2017 au 23 juin 2017</t>
  </si>
  <si>
    <t>Ne pas modifier les cellules noircies</t>
  </si>
  <si>
    <t>Temps partiel 80 %</t>
  </si>
  <si>
    <t xml:space="preserve">        Période 1 : du 1er septembre  2022 au 21 octobre 2022</t>
  </si>
  <si>
    <t xml:space="preserve"> Année 2022/2023</t>
  </si>
  <si>
    <t xml:space="preserve">  Période 2 : du 7 novembre 2022 au 16 décembre 2022</t>
  </si>
  <si>
    <t xml:space="preserve"> Période 3 : du 3 janvier 2023 au 3 fevrier 2023</t>
  </si>
  <si>
    <t>Période 4 : du 20 février 2023 au 7 avril 2023</t>
  </si>
  <si>
    <t xml:space="preserve">  Période 5 : du 24 avril 2023 au 7 juillet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</si>
</sst>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d/mm"/>
    <numFmt numFmtId="165" formatCode="[hh]:mm"/>
    <numFmt numFmtId="166" formatCode="h:mm;@"/>
    <numFmt numFmtId="167" formatCode="\+hh:mm\ ;\-hh:mm\ "/>
    <numFmt numFmtId="168" formatCode="\+[hh]:mm;\-[hh]:mm"/>
    <numFmt numFmtId="169" formatCode="\+0.00\ ;\-0.00\ "/>
    <numFmt numFmtId="170" formatCode="ddd\-dd\-mmm"/>
  </numFmts>
  <fonts count="22" x14ac:knownFonts="1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i/>
      <sz val="10"/>
      <color indexed="63"/>
      <name val="Arial"/>
      <family val="2"/>
    </font>
    <font>
      <b/>
      <i/>
      <sz val="10"/>
      <color indexed="63"/>
      <name val="Arial"/>
      <family val="2"/>
    </font>
    <font>
      <i/>
      <sz val="9"/>
      <name val="Arial"/>
      <family val="2"/>
    </font>
    <font>
      <b/>
      <sz val="11"/>
      <name val="Wingdings 2"/>
      <family val="1"/>
      <charset val="2"/>
    </font>
    <font>
      <b/>
      <i/>
      <sz val="11"/>
      <color indexed="63"/>
      <name val="Calibri"/>
      <family val="2"/>
    </font>
    <font>
      <b/>
      <sz val="11"/>
      <name val="Wingdings"/>
      <charset val="2"/>
    </font>
    <font>
      <b/>
      <sz val="11"/>
      <name val="Calibri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indexed="9"/>
      <name val="Calibri"/>
      <family val="2"/>
      <scheme val="minor"/>
    </font>
    <font>
      <i/>
      <sz val="11"/>
      <color indexed="63"/>
      <name val="Calibri"/>
      <family val="2"/>
      <scheme val="minor"/>
    </font>
    <font>
      <sz val="10"/>
      <color theme="1"/>
      <name val="Arial"/>
      <family val="2"/>
    </font>
    <font>
      <b/>
      <i/>
      <sz val="9"/>
      <name val="Arial"/>
      <family val="2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Arial"/>
      <family val="2"/>
    </font>
    <font>
      <b/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3"/>
      </patternFill>
    </fill>
    <fill>
      <patternFill patternType="solid">
        <fgColor rgb="FFBFF3F2"/>
        <bgColor indexed="23"/>
      </patternFill>
    </fill>
    <fill>
      <patternFill patternType="solid">
        <fgColor theme="1"/>
        <bgColor indexed="41"/>
      </patternFill>
    </fill>
    <fill>
      <patternFill patternType="solid">
        <fgColor theme="1"/>
        <bgColor indexed="64"/>
      </patternFill>
    </fill>
    <fill>
      <patternFill patternType="solid">
        <fgColor rgb="FFBFF3F2"/>
        <bgColor indexed="41"/>
      </patternFill>
    </fill>
    <fill>
      <patternFill patternType="solid">
        <fgColor theme="1"/>
        <bgColor indexed="23"/>
      </patternFill>
    </fill>
    <fill>
      <patternFill patternType="solid">
        <fgColor theme="0"/>
        <bgColor indexed="23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23"/>
      </right>
      <top/>
      <bottom style="thin">
        <color indexed="8"/>
      </bottom>
      <diagonal/>
    </border>
    <border>
      <left style="thin">
        <color indexed="64"/>
      </left>
      <right style="thin">
        <color indexed="23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/>
      <bottom style="thin">
        <color indexed="23"/>
      </bottom>
      <diagonal/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/>
      <right style="thin">
        <color indexed="8"/>
      </right>
      <top style="thin">
        <color indexed="23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8"/>
      </right>
      <top style="thin">
        <color indexed="23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23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23"/>
      </right>
      <top/>
      <bottom style="thin">
        <color indexed="8"/>
      </bottom>
      <diagonal/>
    </border>
    <border>
      <left style="thin">
        <color indexed="8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/>
      <top style="thin">
        <color indexed="8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/>
      <right style="thin">
        <color indexed="8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23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4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/>
    </xf>
    <xf numFmtId="46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left" vertical="center"/>
      <protection locked="0"/>
    </xf>
    <xf numFmtId="167" fontId="3" fillId="2" borderId="3" xfId="0" applyNumberFormat="1" applyFont="1" applyFill="1" applyBorder="1" applyAlignment="1">
      <alignment horizontal="right" vertical="center"/>
    </xf>
    <xf numFmtId="166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3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NumberForma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69" fontId="3" fillId="2" borderId="3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vertical="center"/>
      <protection locked="0"/>
    </xf>
    <xf numFmtId="170" fontId="1" fillId="0" borderId="0" xfId="0" applyNumberFormat="1" applyFont="1" applyAlignment="1">
      <alignment vertical="center"/>
    </xf>
    <xf numFmtId="166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2" fontId="3" fillId="2" borderId="4" xfId="0" applyNumberFormat="1" applyFont="1" applyFill="1" applyBorder="1" applyAlignment="1">
      <alignment vertical="center"/>
    </xf>
    <xf numFmtId="0" fontId="7" fillId="0" borderId="0" xfId="0" applyFont="1" applyBorder="1"/>
    <xf numFmtId="0" fontId="0" fillId="3" borderId="0" xfId="0" applyFont="1" applyFill="1" applyBorder="1" applyAlignment="1"/>
    <xf numFmtId="166" fontId="3" fillId="4" borderId="0" xfId="0" applyNumberFormat="1" applyFont="1" applyFill="1" applyBorder="1" applyAlignment="1" applyProtection="1">
      <alignment vertical="center"/>
      <protection locked="0"/>
    </xf>
    <xf numFmtId="166" fontId="0" fillId="7" borderId="0" xfId="0" applyNumberFormat="1" applyFill="1" applyBorder="1" applyAlignment="1" applyProtection="1">
      <alignment vertical="center"/>
      <protection locked="0"/>
    </xf>
    <xf numFmtId="166" fontId="0" fillId="8" borderId="0" xfId="0" applyNumberFormat="1" applyFill="1" applyBorder="1"/>
    <xf numFmtId="170" fontId="1" fillId="8" borderId="0" xfId="0" applyNumberFormat="1" applyFont="1" applyFill="1" applyBorder="1" applyAlignment="1">
      <alignment vertical="center"/>
    </xf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3" fillId="0" borderId="0" xfId="0" applyFont="1"/>
    <xf numFmtId="0" fontId="13" fillId="0" borderId="0" xfId="0" applyFont="1" applyAlignment="1"/>
    <xf numFmtId="0" fontId="13" fillId="0" borderId="0" xfId="0" applyFont="1" applyBorder="1" applyAlignment="1" applyProtection="1">
      <alignment horizontal="left"/>
      <protection locked="0"/>
    </xf>
    <xf numFmtId="0" fontId="13" fillId="5" borderId="0" xfId="0" applyFont="1" applyFill="1"/>
    <xf numFmtId="0" fontId="13" fillId="0" borderId="0" xfId="0" applyFont="1" applyBorder="1" applyAlignment="1"/>
    <xf numFmtId="0" fontId="12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164" fontId="1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46" fontId="12" fillId="0" borderId="0" xfId="0" applyNumberFormat="1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2" xfId="0" applyFont="1" applyBorder="1" applyAlignment="1" applyProtection="1">
      <alignment horizontal="left" vertical="center"/>
      <protection locked="0"/>
    </xf>
    <xf numFmtId="166" fontId="13" fillId="0" borderId="5" xfId="0" applyNumberFormat="1" applyFont="1" applyFill="1" applyBorder="1" applyAlignment="1">
      <alignment horizontal="right"/>
    </xf>
    <xf numFmtId="166" fontId="13" fillId="0" borderId="2" xfId="0" applyNumberFormat="1" applyFont="1" applyBorder="1" applyAlignment="1">
      <alignment horizontal="center" vertical="center"/>
    </xf>
    <xf numFmtId="168" fontId="13" fillId="2" borderId="6" xfId="0" applyNumberFormat="1" applyFont="1" applyFill="1" applyBorder="1"/>
    <xf numFmtId="2" fontId="13" fillId="0" borderId="5" xfId="0" applyNumberFormat="1" applyFont="1" applyFill="1" applyBorder="1" applyAlignment="1">
      <alignment horizontal="right"/>
    </xf>
    <xf numFmtId="168" fontId="13" fillId="0" borderId="0" xfId="0" applyNumberFormat="1" applyFont="1"/>
    <xf numFmtId="0" fontId="13" fillId="0" borderId="0" xfId="0" applyFont="1" applyBorder="1"/>
    <xf numFmtId="164" fontId="13" fillId="0" borderId="0" xfId="0" applyNumberFormat="1" applyFont="1" applyBorder="1" applyAlignment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10" fillId="0" borderId="0" xfId="0" applyFont="1"/>
    <xf numFmtId="0" fontId="10" fillId="5" borderId="0" xfId="0" applyFont="1" applyFill="1"/>
    <xf numFmtId="0" fontId="12" fillId="0" borderId="0" xfId="0" applyFont="1"/>
    <xf numFmtId="0" fontId="10" fillId="0" borderId="0" xfId="0" applyFont="1" applyBorder="1" applyAlignment="1"/>
    <xf numFmtId="164" fontId="14" fillId="0" borderId="0" xfId="0" applyNumberFormat="1" applyFont="1" applyBorder="1" applyAlignment="1"/>
    <xf numFmtId="0" fontId="13" fillId="0" borderId="7" xfId="0" applyFont="1" applyBorder="1"/>
    <xf numFmtId="0" fontId="13" fillId="0" borderId="8" xfId="0" applyFont="1" applyBorder="1"/>
    <xf numFmtId="0" fontId="13" fillId="0" borderId="9" xfId="0" applyFont="1" applyBorder="1"/>
    <xf numFmtId="0" fontId="13" fillId="0" borderId="10" xfId="0" applyFont="1" applyBorder="1"/>
    <xf numFmtId="0" fontId="13" fillId="0" borderId="11" xfId="0" applyFont="1" applyBorder="1"/>
    <xf numFmtId="0" fontId="13" fillId="0" borderId="12" xfId="0" applyFont="1" applyBorder="1"/>
    <xf numFmtId="0" fontId="13" fillId="0" borderId="13" xfId="0" applyFont="1" applyBorder="1"/>
    <xf numFmtId="0" fontId="13" fillId="0" borderId="14" xfId="0" applyFont="1" applyBorder="1"/>
    <xf numFmtId="168" fontId="13" fillId="2" borderId="4" xfId="0" applyNumberFormat="1" applyFont="1" applyFill="1" applyBorder="1" applyAlignment="1">
      <alignment vertical="center"/>
    </xf>
    <xf numFmtId="20" fontId="11" fillId="8" borderId="1" xfId="0" applyNumberFormat="1" applyFont="1" applyFill="1" applyBorder="1" applyAlignment="1">
      <alignment horizontal="center" wrapText="1"/>
    </xf>
    <xf numFmtId="20" fontId="0" fillId="7" borderId="15" xfId="0" applyNumberFormat="1" applyFill="1" applyBorder="1" applyAlignment="1" applyProtection="1">
      <alignment horizontal="center" vertical="center"/>
      <protection locked="0"/>
    </xf>
    <xf numFmtId="0" fontId="12" fillId="0" borderId="34" xfId="0" applyFont="1" applyBorder="1"/>
    <xf numFmtId="0" fontId="12" fillId="0" borderId="0" xfId="0" applyFont="1" applyBorder="1" applyAlignment="1"/>
    <xf numFmtId="0" fontId="9" fillId="0" borderId="34" xfId="0" applyFont="1" applyBorder="1"/>
    <xf numFmtId="0" fontId="12" fillId="0" borderId="0" xfId="0" applyFont="1" applyBorder="1" applyAlignment="1" applyProtection="1">
      <alignment horizontal="left"/>
    </xf>
    <xf numFmtId="0" fontId="13" fillId="0" borderId="0" xfId="0" applyFont="1" applyProtection="1"/>
    <xf numFmtId="0" fontId="13" fillId="0" borderId="0" xfId="0" applyFont="1" applyAlignment="1" applyProtection="1"/>
    <xf numFmtId="0" fontId="13" fillId="0" borderId="0" xfId="0" applyFont="1" applyBorder="1" applyAlignment="1" applyProtection="1">
      <alignment horizontal="left"/>
    </xf>
    <xf numFmtId="0" fontId="10" fillId="0" borderId="0" xfId="0" applyFont="1" applyProtection="1"/>
    <xf numFmtId="0" fontId="10" fillId="5" borderId="0" xfId="0" applyFont="1" applyFill="1" applyProtection="1"/>
    <xf numFmtId="0" fontId="12" fillId="0" borderId="0" xfId="0" applyFont="1" applyProtection="1"/>
    <xf numFmtId="0" fontId="10" fillId="0" borderId="0" xfId="0" applyFont="1" applyBorder="1" applyAlignment="1" applyProtection="1"/>
    <xf numFmtId="0" fontId="13" fillId="0" borderId="0" xfId="0" applyFont="1" applyBorder="1" applyAlignment="1" applyProtection="1"/>
    <xf numFmtId="0" fontId="12" fillId="0" borderId="0" xfId="0" applyFont="1" applyFill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12" fillId="0" borderId="0" xfId="0" applyFont="1" applyBorder="1" applyProtection="1"/>
    <xf numFmtId="0" fontId="13" fillId="5" borderId="0" xfId="0" applyFont="1" applyFill="1" applyProtection="1"/>
    <xf numFmtId="0" fontId="9" fillId="0" borderId="0" xfId="0" applyFont="1" applyBorder="1" applyProtection="1"/>
    <xf numFmtId="0" fontId="12" fillId="0" borderId="34" xfId="0" applyFont="1" applyBorder="1" applyProtection="1"/>
    <xf numFmtId="0" fontId="12" fillId="0" borderId="0" xfId="0" applyFont="1" applyAlignment="1" applyProtection="1">
      <alignment horizontal="right"/>
    </xf>
    <xf numFmtId="0" fontId="13" fillId="0" borderId="0" xfId="0" applyFont="1" applyAlignment="1" applyProtection="1">
      <alignment horizontal="left"/>
    </xf>
    <xf numFmtId="164" fontId="14" fillId="0" borderId="0" xfId="0" applyNumberFormat="1" applyFont="1" applyBorder="1" applyAlignment="1" applyProtection="1"/>
    <xf numFmtId="164" fontId="13" fillId="0" borderId="0" xfId="0" applyNumberFormat="1" applyFont="1" applyBorder="1" applyAlignment="1" applyProtection="1"/>
    <xf numFmtId="0" fontId="12" fillId="0" borderId="0" xfId="0" applyFont="1" applyBorder="1" applyAlignment="1" applyProtection="1"/>
    <xf numFmtId="164" fontId="12" fillId="0" borderId="0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12" fillId="0" borderId="0" xfId="0" applyNumberFormat="1" applyFont="1" applyAlignment="1" applyProtection="1">
      <alignment horizontal="center"/>
    </xf>
    <xf numFmtId="0" fontId="13" fillId="0" borderId="0" xfId="0" applyFont="1" applyBorder="1" applyAlignment="1" applyProtection="1">
      <alignment horizontal="center" vertical="center"/>
    </xf>
    <xf numFmtId="46" fontId="12" fillId="0" borderId="0" xfId="0" applyNumberFormat="1" applyFont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 wrapText="1"/>
    </xf>
    <xf numFmtId="166" fontId="13" fillId="0" borderId="5" xfId="0" applyNumberFormat="1" applyFont="1" applyFill="1" applyBorder="1" applyAlignment="1" applyProtection="1">
      <alignment horizontal="right"/>
      <protection hidden="1"/>
    </xf>
    <xf numFmtId="168" fontId="13" fillId="2" borderId="6" xfId="0" applyNumberFormat="1" applyFont="1" applyFill="1" applyBorder="1" applyProtection="1">
      <protection hidden="1"/>
    </xf>
    <xf numFmtId="2" fontId="13" fillId="0" borderId="5" xfId="0" applyNumberFormat="1" applyFont="1" applyFill="1" applyBorder="1" applyAlignment="1" applyProtection="1">
      <alignment horizontal="right"/>
      <protection hidden="1"/>
    </xf>
    <xf numFmtId="0" fontId="13" fillId="0" borderId="0" xfId="0" applyFont="1" applyProtection="1">
      <protection hidden="1"/>
    </xf>
    <xf numFmtId="0" fontId="12" fillId="0" borderId="3" xfId="0" applyFont="1" applyBorder="1" applyAlignment="1" applyProtection="1">
      <alignment horizontal="right" vertical="center" wrapText="1"/>
      <protection hidden="1"/>
    </xf>
    <xf numFmtId="168" fontId="13" fillId="2" borderId="4" xfId="0" applyNumberFormat="1" applyFont="1" applyFill="1" applyBorder="1" applyAlignment="1" applyProtection="1">
      <alignment vertical="center"/>
      <protection hidden="1"/>
    </xf>
    <xf numFmtId="0" fontId="14" fillId="0" borderId="23" xfId="0" applyFont="1" applyBorder="1" applyAlignment="1">
      <alignment horizontal="center"/>
    </xf>
    <xf numFmtId="0" fontId="0" fillId="0" borderId="22" xfId="0" applyFont="1" applyBorder="1" applyAlignment="1" applyProtection="1">
      <alignment horizontal="left" vertical="center"/>
      <protection locked="0"/>
    </xf>
    <xf numFmtId="164" fontId="0" fillId="0" borderId="21" xfId="0" applyNumberFormat="1" applyBorder="1" applyAlignment="1">
      <alignment horizontal="center" vertical="center"/>
    </xf>
    <xf numFmtId="0" fontId="0" fillId="6" borderId="32" xfId="0" applyFont="1" applyFill="1" applyBorder="1" applyAlignment="1"/>
    <xf numFmtId="166" fontId="0" fillId="2" borderId="15" xfId="0" applyNumberFormat="1" applyFill="1" applyBorder="1" applyAlignment="1" applyProtection="1">
      <alignment horizontal="center" vertical="center"/>
      <protection locked="0"/>
    </xf>
    <xf numFmtId="166" fontId="1" fillId="10" borderId="15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165" fontId="0" fillId="0" borderId="3" xfId="0" applyNumberFormat="1" applyFill="1" applyBorder="1" applyAlignment="1">
      <alignment horizontal="right" vertical="center"/>
    </xf>
    <xf numFmtId="167" fontId="15" fillId="2" borderId="5" xfId="0" applyNumberFormat="1" applyFont="1" applyFill="1" applyBorder="1" applyAlignment="1">
      <alignment horizontal="right" vertical="center"/>
    </xf>
    <xf numFmtId="0" fontId="12" fillId="5" borderId="34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6" fillId="0" borderId="23" xfId="0" applyFont="1" applyBorder="1" applyAlignment="1">
      <alignment horizontal="center" vertical="center" wrapText="1"/>
    </xf>
    <xf numFmtId="166" fontId="0" fillId="11" borderId="15" xfId="0" applyNumberFormat="1" applyFill="1" applyBorder="1" applyAlignment="1" applyProtection="1">
      <alignment horizontal="center" vertical="center"/>
      <protection locked="0"/>
    </xf>
    <xf numFmtId="166" fontId="17" fillId="11" borderId="15" xfId="0" applyNumberFormat="1" applyFont="1" applyFill="1" applyBorder="1" applyAlignment="1" applyProtection="1">
      <alignment horizontal="center" vertical="center"/>
      <protection locked="0"/>
    </xf>
    <xf numFmtId="166" fontId="1" fillId="9" borderId="15" xfId="0" applyNumberFormat="1" applyFont="1" applyFill="1" applyBorder="1" applyAlignment="1" applyProtection="1">
      <alignment horizontal="center" vertical="center"/>
    </xf>
    <xf numFmtId="166" fontId="0" fillId="2" borderId="15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 applyBorder="1" applyAlignment="1">
      <alignment horizontal="center" vertical="center"/>
    </xf>
    <xf numFmtId="167" fontId="15" fillId="2" borderId="5" xfId="0" applyNumberFormat="1" applyFont="1" applyFill="1" applyBorder="1" applyAlignment="1" applyProtection="1">
      <alignment horizontal="right" vertical="center"/>
      <protection locked="0"/>
    </xf>
    <xf numFmtId="165" fontId="13" fillId="0" borderId="34" xfId="0" applyNumberFormat="1" applyFont="1" applyFill="1" applyBorder="1" applyAlignment="1" applyProtection="1">
      <alignment horizontal="right" vertical="center"/>
      <protection hidden="1"/>
    </xf>
    <xf numFmtId="167" fontId="15" fillId="2" borderId="34" xfId="0" applyNumberFormat="1" applyFont="1" applyFill="1" applyBorder="1" applyAlignment="1" applyProtection="1">
      <alignment horizontal="right" vertical="center"/>
      <protection locked="0"/>
    </xf>
    <xf numFmtId="165" fontId="0" fillId="0" borderId="3" xfId="0" applyNumberFormat="1" applyFill="1" applyBorder="1" applyAlignment="1">
      <alignment horizontal="right" vertical="center"/>
    </xf>
    <xf numFmtId="167" fontId="15" fillId="2" borderId="3" xfId="0" applyNumberFormat="1" applyFont="1" applyFill="1" applyBorder="1" applyAlignment="1">
      <alignment horizontal="right" vertical="center"/>
    </xf>
    <xf numFmtId="0" fontId="12" fillId="0" borderId="8" xfId="0" applyFont="1" applyBorder="1"/>
    <xf numFmtId="166" fontId="13" fillId="0" borderId="0" xfId="0" applyNumberFormat="1" applyFont="1" applyBorder="1" applyAlignment="1">
      <alignment horizontal="center" vertical="center"/>
    </xf>
    <xf numFmtId="0" fontId="19" fillId="0" borderId="23" xfId="0" applyFont="1" applyBorder="1" applyAlignment="1" applyProtection="1">
      <alignment horizontal="left" vertical="center"/>
      <protection locked="0"/>
    </xf>
    <xf numFmtId="164" fontId="0" fillId="0" borderId="44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0" fontId="20" fillId="0" borderId="23" xfId="0" applyFont="1" applyBorder="1" applyAlignment="1" applyProtection="1">
      <alignment horizontal="left" vertical="center"/>
      <protection locked="0"/>
    </xf>
    <xf numFmtId="166" fontId="0" fillId="2" borderId="32" xfId="0" applyNumberFormat="1" applyFill="1" applyBorder="1" applyAlignment="1" applyProtection="1">
      <alignment vertical="center"/>
      <protection locked="0"/>
    </xf>
    <xf numFmtId="0" fontId="20" fillId="0" borderId="23" xfId="0" applyFont="1" applyBorder="1" applyAlignment="1" applyProtection="1">
      <alignment vertical="center"/>
      <protection locked="0"/>
    </xf>
    <xf numFmtId="166" fontId="0" fillId="2" borderId="33" xfId="0" applyNumberFormat="1" applyFill="1" applyBorder="1" applyAlignment="1" applyProtection="1">
      <alignment horizontal="center" vertical="center"/>
      <protection locked="0"/>
    </xf>
    <xf numFmtId="164" fontId="0" fillId="0" borderId="39" xfId="0" applyNumberFormat="1" applyBorder="1" applyAlignment="1">
      <alignment horizontal="center" vertical="top"/>
    </xf>
    <xf numFmtId="165" fontId="0" fillId="0" borderId="3" xfId="0" applyNumberFormat="1" applyFill="1" applyBorder="1" applyAlignment="1">
      <alignment horizontal="right" vertical="center"/>
    </xf>
    <xf numFmtId="167" fontId="15" fillId="2" borderId="3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166" fontId="13" fillId="11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left" vertical="center"/>
      <protection locked="0"/>
    </xf>
    <xf numFmtId="164" fontId="13" fillId="0" borderId="44" xfId="0" applyNumberFormat="1" applyFont="1" applyBorder="1" applyAlignment="1" applyProtection="1">
      <alignment horizontal="center" vertical="center"/>
    </xf>
    <xf numFmtId="164" fontId="13" fillId="0" borderId="39" xfId="0" applyNumberFormat="1" applyFont="1" applyBorder="1" applyAlignment="1" applyProtection="1">
      <alignment horizontal="center" vertical="center"/>
    </xf>
    <xf numFmtId="166" fontId="13" fillId="2" borderId="33" xfId="0" applyNumberFormat="1" applyFont="1" applyFill="1" applyBorder="1" applyAlignment="1" applyProtection="1">
      <alignment vertical="center"/>
      <protection locked="0"/>
    </xf>
    <xf numFmtId="166" fontId="13" fillId="11" borderId="33" xfId="0" applyNumberFormat="1" applyFont="1" applyFill="1" applyBorder="1" applyAlignment="1" applyProtection="1">
      <alignment horizontal="centerContinuous" vertical="center"/>
      <protection locked="0"/>
    </xf>
    <xf numFmtId="166" fontId="0" fillId="11" borderId="36" xfId="0" applyNumberFormat="1" applyFill="1" applyBorder="1" applyAlignment="1" applyProtection="1">
      <alignment vertical="center"/>
      <protection locked="0"/>
    </xf>
    <xf numFmtId="166" fontId="13" fillId="11" borderId="24" xfId="0" applyNumberFormat="1" applyFont="1" applyFill="1" applyBorder="1" applyAlignment="1" applyProtection="1">
      <alignment horizontal="center" vertical="center"/>
      <protection locked="0"/>
    </xf>
    <xf numFmtId="166" fontId="13" fillId="11" borderId="25" xfId="0" applyNumberFormat="1" applyFont="1" applyFill="1" applyBorder="1" applyAlignment="1" applyProtection="1">
      <alignment horizontal="center" vertical="center"/>
      <protection locked="0"/>
    </xf>
    <xf numFmtId="0" fontId="0" fillId="12" borderId="25" xfId="0" applyFont="1" applyFill="1" applyBorder="1" applyAlignment="1" applyProtection="1">
      <alignment horizontal="left" vertical="center"/>
      <protection locked="0"/>
    </xf>
    <xf numFmtId="0" fontId="0" fillId="12" borderId="25" xfId="0" applyFont="1" applyFill="1" applyBorder="1" applyAlignment="1" applyProtection="1">
      <alignment vertical="center"/>
      <protection locked="0"/>
    </xf>
    <xf numFmtId="0" fontId="0" fillId="12" borderId="46" xfId="0" applyFont="1" applyFill="1" applyBorder="1" applyAlignment="1" applyProtection="1">
      <alignment horizontal="left" vertical="center"/>
      <protection locked="0"/>
    </xf>
    <xf numFmtId="166" fontId="0" fillId="11" borderId="33" xfId="0" applyNumberFormat="1" applyFill="1" applyBorder="1" applyAlignment="1" applyProtection="1">
      <alignment horizontal="center" vertical="center"/>
      <protection locked="0"/>
    </xf>
    <xf numFmtId="0" fontId="0" fillId="12" borderId="38" xfId="0" applyFont="1" applyFill="1" applyBorder="1" applyAlignment="1" applyProtection="1">
      <alignment horizontal="left" vertical="center"/>
      <protection locked="0"/>
    </xf>
    <xf numFmtId="166" fontId="0" fillId="11" borderId="36" xfId="0" applyNumberForma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2" fontId="13" fillId="0" borderId="55" xfId="0" applyNumberFormat="1" applyFont="1" applyFill="1" applyBorder="1" applyAlignment="1" applyProtection="1">
      <alignment horizontal="right"/>
      <protection hidden="1"/>
    </xf>
    <xf numFmtId="168" fontId="13" fillId="2" borderId="25" xfId="0" applyNumberFormat="1" applyFont="1" applyFill="1" applyBorder="1" applyProtection="1">
      <protection hidden="1"/>
    </xf>
    <xf numFmtId="0" fontId="21" fillId="0" borderId="0" xfId="0" applyFont="1" applyProtection="1"/>
    <xf numFmtId="166" fontId="0" fillId="2" borderId="15" xfId="0" applyNumberFormat="1" applyFill="1" applyBorder="1" applyAlignment="1" applyProtection="1">
      <alignment horizontal="center" vertical="center"/>
      <protection locked="0"/>
    </xf>
    <xf numFmtId="165" fontId="0" fillId="0" borderId="3" xfId="0" applyNumberFormat="1" applyFill="1" applyBorder="1" applyAlignment="1">
      <alignment horizontal="right" vertical="center"/>
    </xf>
    <xf numFmtId="167" fontId="15" fillId="2" borderId="5" xfId="0" applyNumberFormat="1" applyFont="1" applyFill="1" applyBorder="1" applyAlignment="1">
      <alignment horizontal="right" vertical="center"/>
    </xf>
    <xf numFmtId="167" fontId="15" fillId="2" borderId="6" xfId="0" applyNumberFormat="1" applyFont="1" applyFill="1" applyBorder="1" applyAlignment="1">
      <alignment horizontal="right" vertical="center"/>
    </xf>
    <xf numFmtId="168" fontId="13" fillId="2" borderId="2" xfId="0" applyNumberFormat="1" applyFont="1" applyFill="1" applyBorder="1"/>
    <xf numFmtId="166" fontId="1" fillId="14" borderId="56" xfId="0" applyNumberFormat="1" applyFont="1" applyFill="1" applyBorder="1" applyAlignment="1" applyProtection="1">
      <alignment horizontal="center" vertical="center"/>
    </xf>
    <xf numFmtId="166" fontId="1" fillId="15" borderId="56" xfId="0" applyNumberFormat="1" applyFont="1" applyFill="1" applyBorder="1" applyAlignment="1" applyProtection="1">
      <alignment horizontal="center" vertical="center"/>
    </xf>
    <xf numFmtId="166" fontId="0" fillId="11" borderId="56" xfId="0" applyNumberFormat="1" applyFill="1" applyBorder="1" applyAlignment="1" applyProtection="1">
      <alignment horizontal="center" vertical="center"/>
      <protection locked="0"/>
    </xf>
    <xf numFmtId="166" fontId="0" fillId="7" borderId="56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Border="1" applyAlignment="1">
      <alignment horizontal="center" vertical="center"/>
    </xf>
    <xf numFmtId="166" fontId="0" fillId="11" borderId="0" xfId="0" applyNumberForma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166" fontId="0" fillId="2" borderId="34" xfId="0" applyNumberFormat="1" applyFill="1" applyBorder="1" applyAlignment="1" applyProtection="1">
      <alignment horizontal="center" vertical="center"/>
      <protection locked="0"/>
    </xf>
    <xf numFmtId="164" fontId="0" fillId="0" borderId="57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13" fillId="0" borderId="21" xfId="0" applyNumberFormat="1" applyFont="1" applyBorder="1" applyAlignment="1" applyProtection="1">
      <alignment horizontal="center" vertical="center"/>
    </xf>
    <xf numFmtId="164" fontId="13" fillId="0" borderId="34" xfId="0" applyNumberFormat="1" applyFont="1" applyBorder="1" applyAlignment="1" applyProtection="1">
      <alignment horizontal="center" vertical="center"/>
    </xf>
    <xf numFmtId="164" fontId="13" fillId="0" borderId="37" xfId="0" applyNumberFormat="1" applyFont="1" applyBorder="1" applyAlignment="1" applyProtection="1">
      <alignment horizontal="center" vertical="center"/>
    </xf>
    <xf numFmtId="164" fontId="13" fillId="0" borderId="19" xfId="0" applyNumberFormat="1" applyFont="1" applyBorder="1" applyAlignment="1" applyProtection="1">
      <alignment horizontal="center" vertical="center"/>
    </xf>
    <xf numFmtId="164" fontId="13" fillId="0" borderId="53" xfId="0" applyNumberFormat="1" applyFont="1" applyBorder="1" applyAlignment="1" applyProtection="1">
      <alignment horizontal="center" vertical="center"/>
    </xf>
    <xf numFmtId="165" fontId="0" fillId="0" borderId="3" xfId="0" applyNumberFormat="1" applyFill="1" applyBorder="1" applyAlignment="1">
      <alignment horizontal="right" vertical="center"/>
    </xf>
    <xf numFmtId="167" fontId="15" fillId="2" borderId="5" xfId="0" applyNumberFormat="1" applyFont="1" applyFill="1" applyBorder="1" applyAlignment="1">
      <alignment horizontal="right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164" fontId="13" fillId="0" borderId="18" xfId="0" applyNumberFormat="1" applyFont="1" applyBorder="1" applyAlignment="1" applyProtection="1">
      <alignment horizontal="center" vertical="center"/>
    </xf>
    <xf numFmtId="164" fontId="13" fillId="0" borderId="19" xfId="0" applyNumberFormat="1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left" vertical="center"/>
      <protection locked="0"/>
    </xf>
    <xf numFmtId="164" fontId="13" fillId="0" borderId="21" xfId="0" applyNumberFormat="1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left" vertical="center"/>
      <protection locked="0"/>
    </xf>
    <xf numFmtId="166" fontId="13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left" vertical="center"/>
    </xf>
    <xf numFmtId="166" fontId="13" fillId="2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/>
    </xf>
    <xf numFmtId="0" fontId="14" fillId="0" borderId="24" xfId="0" applyFont="1" applyBorder="1" applyAlignment="1" applyProtection="1">
      <alignment horizontal="center"/>
    </xf>
    <xf numFmtId="0" fontId="14" fillId="0" borderId="25" xfId="0" applyFont="1" applyBorder="1" applyAlignment="1" applyProtection="1">
      <alignment horizontal="center"/>
    </xf>
    <xf numFmtId="165" fontId="13" fillId="0" borderId="3" xfId="0" applyNumberFormat="1" applyFont="1" applyFill="1" applyBorder="1" applyAlignment="1" applyProtection="1">
      <alignment horizontal="right" vertical="center"/>
      <protection hidden="1"/>
    </xf>
    <xf numFmtId="167" fontId="15" fillId="2" borderId="3" xfId="0" applyNumberFormat="1" applyFont="1" applyFill="1" applyBorder="1" applyAlignment="1" applyProtection="1">
      <alignment horizontal="right" vertical="center"/>
      <protection hidden="1"/>
    </xf>
    <xf numFmtId="167" fontId="15" fillId="2" borderId="5" xfId="0" applyNumberFormat="1" applyFont="1" applyFill="1" applyBorder="1" applyAlignment="1" applyProtection="1">
      <alignment horizontal="right" vertical="center"/>
      <protection hidden="1"/>
    </xf>
    <xf numFmtId="167" fontId="15" fillId="2" borderId="6" xfId="0" applyNumberFormat="1" applyFont="1" applyFill="1" applyBorder="1" applyAlignment="1" applyProtection="1">
      <alignment horizontal="right" vertical="center"/>
      <protection hidden="1"/>
    </xf>
    <xf numFmtId="166" fontId="13" fillId="2" borderId="27" xfId="0" applyNumberFormat="1" applyFont="1" applyFill="1" applyBorder="1" applyAlignment="1" applyProtection="1">
      <alignment horizontal="center" vertical="center"/>
      <protection locked="0"/>
    </xf>
    <xf numFmtId="166" fontId="13" fillId="2" borderId="28" xfId="0" applyNumberFormat="1" applyFont="1" applyFill="1" applyBorder="1" applyAlignment="1" applyProtection="1">
      <alignment horizontal="center" vertical="center"/>
      <protection locked="0"/>
    </xf>
    <xf numFmtId="166" fontId="13" fillId="2" borderId="35" xfId="0" applyNumberFormat="1" applyFont="1" applyFill="1" applyBorder="1" applyAlignment="1" applyProtection="1">
      <alignment horizontal="center" vertical="center"/>
      <protection locked="0"/>
    </xf>
    <xf numFmtId="166" fontId="13" fillId="2" borderId="54" xfId="0" applyNumberFormat="1" applyFont="1" applyFill="1" applyBorder="1" applyAlignment="1" applyProtection="1">
      <alignment horizontal="center" vertical="center"/>
      <protection locked="0"/>
    </xf>
    <xf numFmtId="0" fontId="12" fillId="5" borderId="34" xfId="0" applyFont="1" applyFill="1" applyBorder="1" applyAlignment="1" applyProtection="1">
      <alignment horizontal="center" wrapText="1"/>
    </xf>
    <xf numFmtId="0" fontId="12" fillId="0" borderId="0" xfId="0" applyFont="1" applyBorder="1" applyAlignment="1" applyProtection="1">
      <alignment horizontal="center" wrapText="1"/>
    </xf>
    <xf numFmtId="0" fontId="16" fillId="6" borderId="29" xfId="0" applyFont="1" applyFill="1" applyBorder="1" applyAlignment="1" applyProtection="1">
      <alignment horizontal="center" vertical="center" wrapText="1"/>
    </xf>
    <xf numFmtId="0" fontId="16" fillId="6" borderId="30" xfId="0" applyFont="1" applyFill="1" applyBorder="1" applyAlignment="1" applyProtection="1">
      <alignment horizontal="center" vertical="center" wrapText="1"/>
    </xf>
    <xf numFmtId="0" fontId="16" fillId="6" borderId="31" xfId="0" applyFont="1" applyFill="1" applyBorder="1" applyAlignment="1" applyProtection="1">
      <alignment horizontal="center" vertical="center" wrapText="1"/>
    </xf>
    <xf numFmtId="0" fontId="13" fillId="6" borderId="23" xfId="0" applyFont="1" applyFill="1" applyBorder="1" applyAlignment="1"/>
    <xf numFmtId="0" fontId="13" fillId="6" borderId="24" xfId="0" applyFont="1" applyFill="1" applyBorder="1" applyAlignment="1"/>
    <xf numFmtId="0" fontId="13" fillId="6" borderId="25" xfId="0" applyFont="1" applyFill="1" applyBorder="1" applyAlignment="1"/>
    <xf numFmtId="0" fontId="13" fillId="0" borderId="50" xfId="0" applyFont="1" applyBorder="1" applyAlignment="1" applyProtection="1">
      <alignment horizontal="left" vertical="center"/>
      <protection locked="0"/>
    </xf>
    <xf numFmtId="165" fontId="13" fillId="0" borderId="5" xfId="0" applyNumberFormat="1" applyFont="1" applyFill="1" applyBorder="1" applyAlignment="1" applyProtection="1">
      <alignment horizontal="right" vertical="center"/>
      <protection hidden="1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0" fillId="0" borderId="22" xfId="0" applyFont="1" applyBorder="1" applyAlignment="1" applyProtection="1">
      <alignment horizontal="left" vertical="center"/>
      <protection locked="0"/>
    </xf>
    <xf numFmtId="164" fontId="0" fillId="0" borderId="21" xfId="0" applyNumberFormat="1" applyBorder="1" applyAlignment="1">
      <alignment horizontal="center" vertical="center"/>
    </xf>
    <xf numFmtId="0" fontId="0" fillId="6" borderId="32" xfId="0" applyFont="1" applyFill="1" applyBorder="1" applyAlignment="1"/>
    <xf numFmtId="0" fontId="0" fillId="6" borderId="33" xfId="0" applyFont="1" applyFill="1" applyBorder="1" applyAlignment="1"/>
    <xf numFmtId="0" fontId="0" fillId="6" borderId="25" xfId="0" applyFont="1" applyFill="1" applyBorder="1" applyAlignment="1"/>
    <xf numFmtId="166" fontId="0" fillId="2" borderId="15" xfId="0" applyNumberFormat="1" applyFill="1" applyBorder="1" applyAlignment="1" applyProtection="1">
      <alignment horizontal="center" vertical="center"/>
      <protection locked="0"/>
    </xf>
    <xf numFmtId="166" fontId="0" fillId="2" borderId="35" xfId="0" applyNumberFormat="1" applyFill="1" applyBorder="1" applyAlignment="1" applyProtection="1">
      <alignment horizontal="center" vertical="center"/>
      <protection locked="0"/>
    </xf>
    <xf numFmtId="166" fontId="1" fillId="10" borderId="27" xfId="0" applyNumberFormat="1" applyFont="1" applyFill="1" applyBorder="1" applyAlignment="1" applyProtection="1">
      <alignment horizontal="center" vertical="center"/>
    </xf>
    <xf numFmtId="166" fontId="1" fillId="10" borderId="28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9" xfId="0" applyFont="1" applyBorder="1" applyAlignment="1" applyProtection="1">
      <alignment horizontal="left" vertical="center"/>
      <protection locked="0"/>
    </xf>
    <xf numFmtId="0" fontId="0" fillId="0" borderId="50" xfId="0" applyFont="1" applyBorder="1" applyAlignment="1" applyProtection="1">
      <alignment horizontal="left" vertical="center"/>
      <protection locked="0"/>
    </xf>
    <xf numFmtId="0" fontId="4" fillId="6" borderId="3" xfId="0" applyFont="1" applyFill="1" applyBorder="1" applyAlignment="1">
      <alignment horizontal="center" vertical="center" wrapText="1"/>
    </xf>
    <xf numFmtId="164" fontId="0" fillId="0" borderId="37" xfId="0" applyNumberFormat="1" applyBorder="1" applyAlignment="1">
      <alignment horizontal="center" vertical="center"/>
    </xf>
    <xf numFmtId="20" fontId="0" fillId="2" borderId="27" xfId="0" applyNumberFormat="1" applyFill="1" applyBorder="1" applyAlignment="1" applyProtection="1">
      <alignment horizontal="center" vertical="center"/>
      <protection locked="0"/>
    </xf>
    <xf numFmtId="20" fontId="0" fillId="2" borderId="28" xfId="0" applyNumberFormat="1" applyFill="1" applyBorder="1" applyAlignment="1" applyProtection="1">
      <alignment horizontal="center" vertical="center"/>
      <protection locked="0"/>
    </xf>
    <xf numFmtId="165" fontId="0" fillId="0" borderId="3" xfId="0" applyNumberFormat="1" applyFill="1" applyBorder="1" applyAlignment="1">
      <alignment horizontal="right" vertical="center"/>
    </xf>
    <xf numFmtId="0" fontId="0" fillId="13" borderId="27" xfId="0" applyNumberFormat="1" applyFill="1" applyBorder="1" applyAlignment="1" applyProtection="1">
      <alignment horizontal="center" vertical="center"/>
      <protection locked="0"/>
    </xf>
    <xf numFmtId="0" fontId="0" fillId="13" borderId="28" xfId="0" applyNumberFormat="1" applyFill="1" applyBorder="1" applyAlignment="1" applyProtection="1">
      <alignment horizontal="center" vertical="center"/>
      <protection locked="0"/>
    </xf>
    <xf numFmtId="166" fontId="0" fillId="2" borderId="27" xfId="0" applyNumberFormat="1" applyFill="1" applyBorder="1" applyAlignment="1" applyProtection="1">
      <alignment horizontal="center" vertical="center"/>
      <protection locked="0"/>
    </xf>
    <xf numFmtId="166" fontId="0" fillId="2" borderId="28" xfId="0" applyNumberFormat="1" applyFill="1" applyBorder="1" applyAlignment="1" applyProtection="1">
      <alignment horizontal="center" vertical="center"/>
      <protection locked="0"/>
    </xf>
    <xf numFmtId="167" fontId="15" fillId="2" borderId="5" xfId="0" applyNumberFormat="1" applyFont="1" applyFill="1" applyBorder="1" applyAlignment="1">
      <alignment horizontal="right" vertical="center"/>
    </xf>
    <xf numFmtId="167" fontId="15" fillId="2" borderId="6" xfId="0" applyNumberFormat="1" applyFont="1" applyFill="1" applyBorder="1" applyAlignment="1">
      <alignment horizontal="right" vertical="center"/>
    </xf>
    <xf numFmtId="166" fontId="0" fillId="7" borderId="27" xfId="0" applyNumberFormat="1" applyFill="1" applyBorder="1" applyAlignment="1" applyProtection="1">
      <alignment horizontal="center" vertical="center"/>
      <protection locked="0"/>
    </xf>
    <xf numFmtId="166" fontId="0" fillId="7" borderId="28" xfId="0" applyNumberFormat="1" applyFill="1" applyBorder="1" applyAlignment="1" applyProtection="1">
      <alignment horizontal="center" vertical="center"/>
      <protection locked="0"/>
    </xf>
    <xf numFmtId="167" fontId="15" fillId="2" borderId="3" xfId="0" applyNumberFormat="1" applyFont="1" applyFill="1" applyBorder="1" applyAlignment="1">
      <alignment horizontal="right" vertical="center"/>
    </xf>
    <xf numFmtId="0" fontId="12" fillId="5" borderId="34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166" fontId="0" fillId="2" borderId="51" xfId="0" applyNumberFormat="1" applyFill="1" applyBorder="1" applyAlignment="1" applyProtection="1">
      <alignment horizontal="center" vertical="center"/>
      <protection locked="0"/>
    </xf>
    <xf numFmtId="166" fontId="0" fillId="2" borderId="52" xfId="0" applyNumberFormat="1" applyFill="1" applyBorder="1" applyAlignment="1" applyProtection="1">
      <alignment horizontal="center" vertical="center"/>
      <protection locked="0"/>
    </xf>
    <xf numFmtId="164" fontId="0" fillId="0" borderId="47" xfId="0" applyNumberFormat="1" applyBorder="1" applyAlignment="1">
      <alignment horizontal="center" vertical="center"/>
    </xf>
    <xf numFmtId="0" fontId="0" fillId="3" borderId="0" xfId="0" applyFont="1" applyFill="1" applyBorder="1" applyAlignment="1"/>
    <xf numFmtId="164" fontId="0" fillId="0" borderId="48" xfId="0" applyNumberFormat="1" applyBorder="1" applyAlignment="1">
      <alignment horizontal="center" vertical="center"/>
    </xf>
    <xf numFmtId="166" fontId="0" fillId="2" borderId="43" xfId="0" applyNumberFormat="1" applyFill="1" applyBorder="1" applyAlignment="1" applyProtection="1">
      <alignment horizontal="center" vertical="center"/>
      <protection locked="0"/>
    </xf>
    <xf numFmtId="164" fontId="0" fillId="0" borderId="45" xfId="0" applyNumberFormat="1" applyBorder="1" applyAlignment="1">
      <alignment horizontal="center" vertical="center"/>
    </xf>
    <xf numFmtId="0" fontId="0" fillId="6" borderId="23" xfId="0" applyFont="1" applyFill="1" applyBorder="1" applyAlignment="1"/>
    <xf numFmtId="0" fontId="0" fillId="6" borderId="24" xfId="0" applyFont="1" applyFill="1" applyBorder="1" applyAlignment="1"/>
    <xf numFmtId="0" fontId="6" fillId="0" borderId="0" xfId="0" applyFont="1" applyBorder="1" applyAlignment="1">
      <alignment horizontal="center" vertical="center" wrapText="1"/>
    </xf>
    <xf numFmtId="166" fontId="1" fillId="10" borderId="15" xfId="0" applyNumberFormat="1" applyFont="1" applyFill="1" applyBorder="1" applyAlignment="1" applyProtection="1">
      <alignment horizontal="center" vertical="center"/>
    </xf>
    <xf numFmtId="166" fontId="0" fillId="13" borderId="15" xfId="0" applyNumberFormat="1" applyFill="1" applyBorder="1" applyAlignment="1" applyProtection="1">
      <alignment horizontal="center" vertical="center"/>
      <protection locked="0"/>
    </xf>
    <xf numFmtId="166" fontId="17" fillId="13" borderId="15" xfId="0" applyNumberFormat="1" applyFont="1" applyFill="1" applyBorder="1" applyAlignment="1" applyProtection="1">
      <alignment horizontal="center" vertical="center"/>
      <protection locked="0"/>
    </xf>
    <xf numFmtId="166" fontId="0" fillId="7" borderId="15" xfId="0" applyNumberFormat="1" applyFill="1" applyBorder="1" applyAlignment="1" applyProtection="1">
      <alignment horizontal="center" vertical="center"/>
      <protection locked="0"/>
    </xf>
    <xf numFmtId="166" fontId="0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6" borderId="39" xfId="0" applyFont="1" applyFill="1" applyBorder="1" applyAlignment="1"/>
    <xf numFmtId="0" fontId="0" fillId="6" borderId="34" xfId="0" applyFont="1" applyFill="1" applyBorder="1" applyAlignment="1"/>
    <xf numFmtId="0" fontId="4" fillId="6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164" fontId="13" fillId="0" borderId="21" xfId="0" applyNumberFormat="1" applyFont="1" applyBorder="1" applyAlignment="1">
      <alignment horizontal="center" vertical="center"/>
    </xf>
    <xf numFmtId="164" fontId="13" fillId="0" borderId="37" xfId="0" applyNumberFormat="1" applyFont="1" applyBorder="1" applyAlignment="1">
      <alignment horizontal="center" vertical="center"/>
    </xf>
    <xf numFmtId="164" fontId="13" fillId="0" borderId="47" xfId="0" applyNumberFormat="1" applyFont="1" applyBorder="1" applyAlignment="1">
      <alignment horizontal="center" vertical="center"/>
    </xf>
    <xf numFmtId="164" fontId="13" fillId="0" borderId="45" xfId="0" applyNumberFormat="1" applyFont="1" applyBorder="1" applyAlignment="1">
      <alignment horizontal="center" vertical="center"/>
    </xf>
    <xf numFmtId="164" fontId="13" fillId="0" borderId="44" xfId="0" applyNumberFormat="1" applyFont="1" applyBorder="1" applyAlignment="1">
      <alignment horizontal="center" vertical="center"/>
    </xf>
    <xf numFmtId="164" fontId="13" fillId="0" borderId="39" xfId="0" applyNumberFormat="1" applyFont="1" applyBorder="1" applyAlignment="1">
      <alignment horizontal="center" vertical="top"/>
    </xf>
    <xf numFmtId="164" fontId="13" fillId="0" borderId="39" xfId="0" applyNumberFormat="1" applyFont="1" applyBorder="1" applyAlignment="1">
      <alignment horizontal="center" vertical="center"/>
    </xf>
    <xf numFmtId="164" fontId="13" fillId="0" borderId="58" xfId="0" applyNumberFormat="1" applyFont="1" applyBorder="1" applyAlignment="1">
      <alignment horizontal="center" vertical="top"/>
    </xf>
    <xf numFmtId="164" fontId="13" fillId="0" borderId="58" xfId="0" applyNumberFormat="1" applyFont="1" applyBorder="1" applyAlignment="1">
      <alignment horizontal="center" vertical="center"/>
    </xf>
    <xf numFmtId="167" fontId="15" fillId="2" borderId="2" xfId="0" applyNumberFormat="1" applyFont="1" applyFill="1" applyBorder="1" applyAlignment="1">
      <alignment horizontal="right" vertical="center"/>
    </xf>
    <xf numFmtId="166" fontId="0" fillId="7" borderId="34" xfId="0" applyNumberForma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164" fontId="13" fillId="16" borderId="21" xfId="0" applyNumberFormat="1" applyFont="1" applyFill="1" applyBorder="1" applyAlignment="1">
      <alignment horizontal="center" vertical="center"/>
    </xf>
    <xf numFmtId="166" fontId="0" fillId="11" borderId="54" xfId="0" applyNumberFormat="1" applyFill="1" applyBorder="1" applyAlignment="1" applyProtection="1">
      <alignment horizontal="center" vertical="center"/>
      <protection locked="0"/>
    </xf>
    <xf numFmtId="0" fontId="0" fillId="8" borderId="0" xfId="0" applyFill="1"/>
  </cellXfs>
  <cellStyles count="1">
    <cellStyle name="Normal" xfId="0" builtinId="0"/>
  </cellStyles>
  <dxfs count="89"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3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3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3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3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3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mruColors>
      <color rgb="FFBFF3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104775</xdr:colOff>
      <xdr:row>3</xdr:row>
      <xdr:rowOff>161925</xdr:rowOff>
    </xdr:from>
    <xdr:ext cx="77781" cy="19842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05000" y="809625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104775</xdr:colOff>
      <xdr:row>3</xdr:row>
      <xdr:rowOff>161925</xdr:rowOff>
    </xdr:from>
    <xdr:ext cx="77781" cy="19842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05000" y="809625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104775</xdr:colOff>
      <xdr:row>3</xdr:row>
      <xdr:rowOff>161925</xdr:rowOff>
    </xdr:from>
    <xdr:ext cx="77781" cy="19842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00" y="809625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590550</xdr:colOff>
      <xdr:row>27</xdr:row>
      <xdr:rowOff>76200</xdr:rowOff>
    </xdr:from>
    <xdr:ext cx="78818" cy="19842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6675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3</xdr:col>
      <xdr:colOff>104775</xdr:colOff>
      <xdr:row>3</xdr:row>
      <xdr:rowOff>161925</xdr:rowOff>
    </xdr:from>
    <xdr:ext cx="77781" cy="19842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905000" y="809625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104775</xdr:colOff>
      <xdr:row>3</xdr:row>
      <xdr:rowOff>161925</xdr:rowOff>
    </xdr:from>
    <xdr:ext cx="77781" cy="19842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000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revisions/_rels/revisionHeaders.xml.rels><?xml version="1.0" encoding="UTF-8" standalone="yes"?>
<Relationships xmlns="http://schemas.openxmlformats.org/package/2006/relationships"><Relationship Id="rId72" Type="http://schemas.openxmlformats.org/officeDocument/2006/relationships/revisionLog" Target="revisionLog15.xml"/><Relationship Id="rId76" Type="http://schemas.openxmlformats.org/officeDocument/2006/relationships/revisionLog" Target="revisionLog19.xml"/><Relationship Id="rId71" Type="http://schemas.openxmlformats.org/officeDocument/2006/relationships/revisionLog" Target="revisionLog14.xml"/><Relationship Id="rId75" Type="http://schemas.openxmlformats.org/officeDocument/2006/relationships/revisionLog" Target="revisionLog18.xml"/><Relationship Id="rId70" Type="http://schemas.openxmlformats.org/officeDocument/2006/relationships/revisionLog" Target="revisionLog13.xml"/><Relationship Id="rId74" Type="http://schemas.openxmlformats.org/officeDocument/2006/relationships/revisionLog" Target="revisionLog17.xml"/><Relationship Id="rId78" Type="http://schemas.openxmlformats.org/officeDocument/2006/relationships/revisionLog" Target="revisionLog21.xml"/><Relationship Id="rId73" Type="http://schemas.openxmlformats.org/officeDocument/2006/relationships/revisionLog" Target="revisionLog16.xml"/><Relationship Id="rId77" Type="http://schemas.openxmlformats.org/officeDocument/2006/relationships/revisionLog" Target="revisionLog2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CD6282F-2824-46F1-8803-B76438C50C7F}" diskRevisions="1" revisionId="1926" version="22" protected="1">
  <header guid="{24FAACD5-7F51-46C5-A7B7-D9DCB39FF0DB}" dateTime="2021-09-30T11:18:29" maxSheetId="7" userName="Veronique Hezard" r:id="rId70">
    <sheetIdMap count="6">
      <sheetId val="1"/>
      <sheetId val="6"/>
      <sheetId val="2"/>
      <sheetId val="3"/>
      <sheetId val="4"/>
      <sheetId val="5"/>
    </sheetIdMap>
  </header>
  <header guid="{4BA9F9EA-9010-421F-A0B2-B2491D08B972}" dateTime="2022-11-08T11:18:46" maxSheetId="7" userName="Sylvie Bourguet" r:id="rId71" minRId="1709" maxRId="1747">
    <sheetIdMap count="6">
      <sheetId val="1"/>
      <sheetId val="6"/>
      <sheetId val="2"/>
      <sheetId val="3"/>
      <sheetId val="4"/>
      <sheetId val="5"/>
    </sheetIdMap>
  </header>
  <header guid="{BF10BB6B-F11E-4702-97B2-97F2453F01DC}" dateTime="2022-11-08T11:53:26" maxSheetId="7" userName="Sylvie Bourguet" r:id="rId72" minRId="1755" maxRId="1786">
    <sheetIdMap count="6">
      <sheetId val="1"/>
      <sheetId val="6"/>
      <sheetId val="2"/>
      <sheetId val="3"/>
      <sheetId val="4"/>
      <sheetId val="5"/>
    </sheetIdMap>
  </header>
  <header guid="{925F304D-2BFA-415B-B83D-D9D4AA9DF35B}" dateTime="2022-11-08T11:56:32" maxSheetId="7" userName="Sylvie Bourguet" r:id="rId73" minRId="1787" maxRId="1818">
    <sheetIdMap count="6">
      <sheetId val="1"/>
      <sheetId val="6"/>
      <sheetId val="2"/>
      <sheetId val="3"/>
      <sheetId val="4"/>
      <sheetId val="5"/>
    </sheetIdMap>
  </header>
  <header guid="{49E9944E-3F83-45EF-9D28-4372BAD9BC24}" dateTime="2022-11-08T11:58:42" maxSheetId="7" userName="Sylvie Bourguet" r:id="rId74" minRId="1819" maxRId="1855">
    <sheetIdMap count="6">
      <sheetId val="1"/>
      <sheetId val="6"/>
      <sheetId val="2"/>
      <sheetId val="3"/>
      <sheetId val="4"/>
      <sheetId val="5"/>
    </sheetIdMap>
  </header>
  <header guid="{11D37CB8-DAE6-4F14-9C39-05D824350725}" dateTime="2022-11-08T12:12:57" maxSheetId="7" userName="Sylvie Bourguet" r:id="rId75" minRId="1856" maxRId="1917">
    <sheetIdMap count="6">
      <sheetId val="1"/>
      <sheetId val="6"/>
      <sheetId val="2"/>
      <sheetId val="3"/>
      <sheetId val="4"/>
      <sheetId val="5"/>
    </sheetIdMap>
  </header>
  <header guid="{44094964-422D-460F-9156-F6F92596D418}" dateTime="2022-11-08T12:13:51" maxSheetId="7" userName="Sylvie Bourguet" r:id="rId76" minRId="1925" maxRId="1926">
    <sheetIdMap count="6">
      <sheetId val="1"/>
      <sheetId val="6"/>
      <sheetId val="2"/>
      <sheetId val="3"/>
      <sheetId val="4"/>
      <sheetId val="5"/>
    </sheetIdMap>
  </header>
  <header guid="{633BB3E2-CC1C-478B-888A-CC4C659F0488}" dateTime="2022-11-08T12:14:36" maxSheetId="7" userName="Sylvie Bourguet" r:id="rId77">
    <sheetIdMap count="6">
      <sheetId val="1"/>
      <sheetId val="6"/>
      <sheetId val="2"/>
      <sheetId val="3"/>
      <sheetId val="4"/>
      <sheetId val="5"/>
    </sheetIdMap>
  </header>
  <header guid="{3CD6282F-2824-46F1-8803-B76438C50C7F}" dateTime="2022-11-08T12:14:49" maxSheetId="7" userName="Sylvie Bourguet" r:id="rId78">
    <sheetIdMap count="6">
      <sheetId val="1"/>
      <sheetId val="6"/>
      <sheetId val="2"/>
      <sheetId val="3"/>
      <sheetId val="4"/>
      <sheetId val="5"/>
    </sheetIdMap>
  </header>
</header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A3AD15F-88D0-4310-95E2-14133D6543F1}" action="delete"/>
  <rcv guid="{FA3AD15F-88D0-4310-95E2-14133D6543F1}" action="add"/>
  <rdn rId="0" localSheetId="1" customView="1" name="Z_FA3AD15F_88D0_4310_95E2_14133D6543F1_.wvu.PrintArea" hidden="1" oldHidden="1">
    <formula>'Période 1'!$1:$37</formula>
    <oldFormula>'Période 1'!$1:$37</oldFormula>
  </rdn>
  <rdn rId="0" localSheetId="6" customView="1" name="Z_FA3AD15F_88D0_4310_95E2_14133D6543F1_.wvu.Cols" hidden="1" oldHidden="1">
    <formula>Feuil1!$R:$R</formula>
    <oldFormula>Feuil1!$R:$R</oldFormula>
  </rdn>
  <rdn rId="0" localSheetId="2" customView="1" name="Z_FA3AD15F_88D0_4310_95E2_14133D6543F1_.wvu.PrintArea" hidden="1" oldHidden="1">
    <formula>'Période 2'!$A$1:$S$37</formula>
    <oldFormula>'Période 2'!$A$1:$S$37</oldFormula>
  </rdn>
  <rdn rId="0" localSheetId="3" customView="1" name="Z_FA3AD15F_88D0_4310_95E2_14133D6543F1_.wvu.PrintArea" hidden="1" oldHidden="1">
    <formula>'Période 3'!$A$1:$S$36</formula>
    <oldFormula>'Période 3'!$A$1:$S$36</oldFormula>
  </rdn>
  <rdn rId="0" localSheetId="4" customView="1" name="Z_FA3AD15F_88D0_4310_95E2_14133D6543F1_.wvu.PrintArea" hidden="1" oldHidden="1">
    <formula>'Période 4'!$A$1:$S$36</formula>
    <oldFormula>'Période 4'!$A$1:$S$36</oldFormula>
  </rdn>
  <rdn rId="0" localSheetId="4" customView="1" name="Z_FA3AD15F_88D0_4310_95E2_14133D6543F1_.wvu.Cols" hidden="1" oldHidden="1">
    <formula>'Période 4'!$R:$R</formula>
    <oldFormula>'Période 4'!$R:$R</oldFormula>
  </rdn>
  <rdn rId="0" localSheetId="5" customView="1" name="Z_FA3AD15F_88D0_4310_95E2_14133D6543F1_.wvu.PrintArea" hidden="1" oldHidden="1">
    <formula>'Période 5'!$A$1:$S$41</formula>
    <oldFormula>'Période 5'!$A$1:$S$41</oldFormula>
  </rdn>
  <rcv guid="{FA3AD15F-88D0-4310-95E2-14133D6543F1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9" sId="1">
    <oc r="G5" t="inlineStr">
      <is>
        <t xml:space="preserve">        Période 1 : du 1er septembre  2021 au 22 octobre 2021</t>
      </is>
    </oc>
    <nc r="G5" t="inlineStr">
      <is>
        <t xml:space="preserve">        Période 1 : du 1er septembre  2022 au 21 octobre 2022</t>
      </is>
    </nc>
  </rcc>
  <rcc rId="1710" sId="1">
    <oc r="G6" t="inlineStr">
      <is>
        <t xml:space="preserve"> Année 2021/2022</t>
      </is>
    </oc>
    <nc r="G6" t="inlineStr">
      <is>
        <t xml:space="preserve"> Année 2022/2023</t>
      </is>
    </nc>
  </rcc>
  <rcc rId="1711" sId="1" numFmtId="19">
    <oc r="A12">
      <v>44445</v>
    </oc>
    <nc r="A12">
      <v>44809</v>
    </nc>
  </rcc>
  <rcc rId="1712" sId="1" numFmtId="19">
    <oc r="A14">
      <v>44452</v>
    </oc>
    <nc r="A14">
      <v>44816</v>
    </nc>
  </rcc>
  <rcc rId="1713" sId="1" numFmtId="19">
    <oc r="A16">
      <v>44459</v>
    </oc>
    <nc r="A16">
      <v>44823</v>
    </nc>
  </rcc>
  <rcc rId="1714" sId="1" numFmtId="19">
    <oc r="A18">
      <v>44466</v>
    </oc>
    <nc r="A18">
      <v>44830</v>
    </nc>
  </rcc>
  <rcc rId="1715" sId="1" numFmtId="19">
    <oc r="A20">
      <v>44473</v>
    </oc>
    <nc r="A20">
      <v>44837</v>
    </nc>
  </rcc>
  <rcc rId="1716" sId="1" numFmtId="19">
    <oc r="A22">
      <v>44480</v>
    </oc>
    <nc r="A22">
      <v>44844</v>
    </nc>
  </rcc>
  <rcc rId="1717" sId="1" numFmtId="19">
    <oc r="A24">
      <v>44487</v>
    </oc>
    <nc r="A24">
      <v>44851</v>
    </nc>
  </rcc>
  <rcc rId="1718" sId="1" numFmtId="19">
    <oc r="D12">
      <v>44446</v>
    </oc>
    <nc r="D12">
      <v>44810</v>
    </nc>
  </rcc>
  <rcc rId="1719" sId="1" numFmtId="19">
    <oc r="D14">
      <v>44453</v>
    </oc>
    <nc r="D14">
      <v>44817</v>
    </nc>
  </rcc>
  <rcc rId="1720" sId="1" numFmtId="19">
    <oc r="D16">
      <v>44460</v>
    </oc>
    <nc r="D16">
      <v>44824</v>
    </nc>
  </rcc>
  <rcc rId="1721" sId="1" numFmtId="19">
    <oc r="D18">
      <v>44467</v>
    </oc>
    <nc r="D18">
      <v>44831</v>
    </nc>
  </rcc>
  <rcc rId="1722" sId="1" numFmtId="19">
    <oc r="D20">
      <v>44474</v>
    </oc>
    <nc r="D20">
      <v>44838</v>
    </nc>
  </rcc>
  <rcc rId="1723" sId="1" numFmtId="19">
    <oc r="D22">
      <v>44481</v>
    </oc>
    <nc r="D22">
      <v>44845</v>
    </nc>
  </rcc>
  <rcc rId="1724" sId="1" numFmtId="19">
    <oc r="D24">
      <v>44488</v>
    </oc>
    <nc r="D24">
      <v>44852</v>
    </nc>
  </rcc>
  <rcc rId="1725" sId="1" numFmtId="19">
    <oc r="G10">
      <v>44440</v>
    </oc>
    <nc r="G10">
      <v>44811</v>
    </nc>
  </rcc>
  <rcc rId="1726" sId="1" numFmtId="19">
    <oc r="G12">
      <v>44447</v>
    </oc>
    <nc r="G12">
      <v>44818</v>
    </nc>
  </rcc>
  <rcc rId="1727" sId="1" numFmtId="19">
    <oc r="G14">
      <v>44454</v>
    </oc>
    <nc r="G14">
      <v>44825</v>
    </nc>
  </rcc>
  <rcc rId="1728" sId="1" numFmtId="19">
    <oc r="G16">
      <v>44461</v>
    </oc>
    <nc r="G16">
      <v>44832</v>
    </nc>
  </rcc>
  <rcc rId="1729" sId="1" numFmtId="19">
    <oc r="G18">
      <v>44468</v>
    </oc>
    <nc r="G18">
      <v>44839</v>
    </nc>
  </rcc>
  <rcc rId="1730" sId="1" numFmtId="19">
    <oc r="G20">
      <v>44475</v>
    </oc>
    <nc r="G20">
      <v>44846</v>
    </nc>
  </rcc>
  <rcc rId="1731" sId="1" numFmtId="19">
    <oc r="G22">
      <v>44482</v>
    </oc>
    <nc r="G22">
      <v>44853</v>
    </nc>
  </rcc>
  <rcc rId="1732" sId="1" numFmtId="19">
    <oc r="J10">
      <v>44441</v>
    </oc>
    <nc r="J10">
      <v>44805</v>
    </nc>
  </rcc>
  <rcc rId="1733" sId="1" numFmtId="19">
    <oc r="J12">
      <v>44448</v>
    </oc>
    <nc r="J12">
      <v>44812</v>
    </nc>
  </rcc>
  <rcc rId="1734" sId="1" numFmtId="19">
    <oc r="J14">
      <v>44455</v>
    </oc>
    <nc r="J14">
      <v>44819</v>
    </nc>
  </rcc>
  <rcc rId="1735" sId="1" numFmtId="19">
    <oc r="J16">
      <v>44462</v>
    </oc>
    <nc r="J16">
      <v>44826</v>
    </nc>
  </rcc>
  <rcc rId="1736" sId="1" numFmtId="19">
    <oc r="J18">
      <v>44469</v>
    </oc>
    <nc r="J18">
      <v>44833</v>
    </nc>
  </rcc>
  <rcc rId="1737" sId="1" numFmtId="19">
    <oc r="J20">
      <v>44476</v>
    </oc>
    <nc r="J20">
      <v>44840</v>
    </nc>
  </rcc>
  <rcc rId="1738" sId="1" numFmtId="19">
    <oc r="J22">
      <v>44483</v>
    </oc>
    <nc r="J22">
      <v>44847</v>
    </nc>
  </rcc>
  <rcc rId="1739" sId="1" numFmtId="19">
    <oc r="J24">
      <v>44490</v>
    </oc>
    <nc r="J24">
      <v>44854</v>
    </nc>
  </rcc>
  <rcc rId="1740" sId="1" numFmtId="19">
    <oc r="M10">
      <v>44442</v>
    </oc>
    <nc r="M10">
      <v>44806</v>
    </nc>
  </rcc>
  <rcc rId="1741" sId="1" numFmtId="19">
    <oc r="M12">
      <v>44449</v>
    </oc>
    <nc r="M12">
      <v>44813</v>
    </nc>
  </rcc>
  <rcc rId="1742" sId="1" numFmtId="19">
    <oc r="M14">
      <v>44456</v>
    </oc>
    <nc r="M14">
      <v>44820</v>
    </nc>
  </rcc>
  <rcc rId="1743" sId="1" numFmtId="19">
    <oc r="M16">
      <v>44463</v>
    </oc>
    <nc r="M16">
      <v>44827</v>
    </nc>
  </rcc>
  <rcc rId="1744" sId="1" numFmtId="19">
    <oc r="M18">
      <v>44470</v>
    </oc>
    <nc r="M18">
      <v>44834</v>
    </nc>
  </rcc>
  <rcc rId="1745" sId="1" numFmtId="19">
    <oc r="M20">
      <v>44477</v>
    </oc>
    <nc r="M20">
      <v>44841</v>
    </nc>
  </rcc>
  <rcc rId="1746" sId="1" numFmtId="19">
    <oc r="M22">
      <v>44484</v>
    </oc>
    <nc r="M22">
      <v>44848</v>
    </nc>
  </rcc>
  <rcc rId="1747" sId="1" numFmtId="19">
    <oc r="M24">
      <v>44491</v>
    </oc>
    <nc r="M24">
      <v>44855</v>
    </nc>
  </rcc>
  <rdn rId="0" localSheetId="1" customView="1" name="Z_2F3A78EC_40E2_48E8_8E62_A55AB8215E8C_.wvu.PrintArea" hidden="1" oldHidden="1">
    <formula>'Période 1'!$1:$37</formula>
  </rdn>
  <rdn rId="0" localSheetId="6" customView="1" name="Z_2F3A78EC_40E2_48E8_8E62_A55AB8215E8C_.wvu.Cols" hidden="1" oldHidden="1">
    <formula>Feuil1!$R:$R</formula>
  </rdn>
  <rdn rId="0" localSheetId="2" customView="1" name="Z_2F3A78EC_40E2_48E8_8E62_A55AB8215E8C_.wvu.PrintArea" hidden="1" oldHidden="1">
    <formula>'Période 2'!$A$1:$S$37</formula>
  </rdn>
  <rdn rId="0" localSheetId="3" customView="1" name="Z_2F3A78EC_40E2_48E8_8E62_A55AB8215E8C_.wvu.PrintArea" hidden="1" oldHidden="1">
    <formula>'Période 3'!$A$1:$S$36</formula>
  </rdn>
  <rdn rId="0" localSheetId="4" customView="1" name="Z_2F3A78EC_40E2_48E8_8E62_A55AB8215E8C_.wvu.PrintArea" hidden="1" oldHidden="1">
    <formula>'Période 4'!$A$1:$S$36</formula>
  </rdn>
  <rdn rId="0" localSheetId="4" customView="1" name="Z_2F3A78EC_40E2_48E8_8E62_A55AB8215E8C_.wvu.Cols" hidden="1" oldHidden="1">
    <formula>'Période 4'!$R:$R</formula>
  </rdn>
  <rdn rId="0" localSheetId="5" customView="1" name="Z_2F3A78EC_40E2_48E8_8E62_A55AB8215E8C_.wvu.PrintArea" hidden="1" oldHidden="1">
    <formula>'Période 5'!$A$1:$S$41</formula>
  </rdn>
  <rcv guid="{2F3A78EC-40E2-48E8-8E62-A55AB8215E8C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55" sId="2">
    <oc r="F5" t="inlineStr">
      <is>
        <t xml:space="preserve">  Période 2 : du 8 novembre 2021 au 17 décembre 2021</t>
      </is>
    </oc>
    <nc r="F5" t="inlineStr">
      <is>
        <t xml:space="preserve">  Période 2 : du 7 novembre 2022 au 16 décembre 2022</t>
      </is>
    </nc>
  </rcc>
  <rcc rId="1756" sId="2">
    <oc r="G6" t="inlineStr">
      <is>
        <t xml:space="preserve"> Année 2021/2022</t>
      </is>
    </oc>
    <nc r="G6" t="inlineStr">
      <is>
        <t xml:space="preserve"> Année 2022/2023</t>
      </is>
    </nc>
  </rcc>
  <rcc rId="1757" sId="2" odxf="1" dxf="1" numFmtId="19">
    <oc r="A12">
      <v>44508</v>
    </oc>
    <nc r="A12">
      <v>44872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2" sqref="A13" start="0" length="0">
    <dxf>
      <font>
        <sz val="11"/>
        <color auto="1"/>
        <name val="Calibri"/>
        <family val="2"/>
        <scheme val="minor"/>
      </font>
    </dxf>
  </rfmt>
  <rcc rId="1758" sId="2" odxf="1" dxf="1" numFmtId="19">
    <oc r="A14">
      <v>44515</v>
    </oc>
    <nc r="A14">
      <v>44879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2" sqref="A15" start="0" length="0">
    <dxf>
      <font>
        <sz val="11"/>
        <color auto="1"/>
        <name val="Calibri"/>
        <family val="2"/>
        <scheme val="minor"/>
      </font>
    </dxf>
  </rfmt>
  <rcc rId="1759" sId="2" odxf="1" dxf="1" numFmtId="19">
    <oc r="A16">
      <v>44522</v>
    </oc>
    <nc r="A16">
      <v>44886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2" sqref="A17" start="0" length="0">
    <dxf>
      <font>
        <sz val="11"/>
        <color auto="1"/>
        <name val="Calibri"/>
        <family val="2"/>
        <scheme val="minor"/>
      </font>
    </dxf>
  </rfmt>
  <rcc rId="1760" sId="2" odxf="1" dxf="1" numFmtId="19">
    <oc r="A18">
      <v>44529</v>
    </oc>
    <nc r="A18">
      <v>44893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2" sqref="A19" start="0" length="0">
    <dxf>
      <font>
        <sz val="11"/>
        <color auto="1"/>
        <name val="Calibri"/>
        <family val="2"/>
        <scheme val="minor"/>
      </font>
    </dxf>
  </rfmt>
  <rcc rId="1761" sId="2" odxf="1" dxf="1" numFmtId="19">
    <oc r="A20">
      <v>44536</v>
    </oc>
    <nc r="A20">
      <v>44900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2" sqref="A21" start="0" length="0">
    <dxf>
      <font>
        <sz val="11"/>
        <color auto="1"/>
        <name val="Calibri"/>
        <family val="2"/>
        <scheme val="minor"/>
      </font>
    </dxf>
  </rfmt>
  <rcc rId="1762" sId="2" odxf="1" dxf="1" numFmtId="19">
    <oc r="A22">
      <v>44543</v>
    </oc>
    <nc r="A22">
      <v>44907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2" sqref="A23" start="0" length="0">
    <dxf>
      <font>
        <sz val="11"/>
        <color auto="1"/>
        <name val="Calibri"/>
        <family val="2"/>
        <scheme val="minor"/>
      </font>
    </dxf>
  </rfmt>
  <rcc rId="1763" sId="2" odxf="1" dxf="1" numFmtId="19">
    <oc r="D12">
      <v>44509</v>
    </oc>
    <nc r="D12">
      <v>44873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2" sqref="D13" start="0" length="0">
    <dxf>
      <font>
        <sz val="11"/>
        <color auto="1"/>
        <name val="Calibri"/>
        <family val="2"/>
        <scheme val="minor"/>
      </font>
    </dxf>
  </rfmt>
  <rcc rId="1764" sId="2" odxf="1" dxf="1" numFmtId="19">
    <oc r="D14">
      <v>44516</v>
    </oc>
    <nc r="D14">
      <v>44880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2" sqref="D15" start="0" length="0">
    <dxf>
      <font>
        <sz val="11"/>
        <color auto="1"/>
        <name val="Calibri"/>
        <family val="2"/>
        <scheme val="minor"/>
      </font>
    </dxf>
  </rfmt>
  <rcc rId="1765" sId="2" odxf="1" dxf="1" numFmtId="19">
    <oc r="D16">
      <v>44523</v>
    </oc>
    <nc r="D16">
      <v>44887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2" sqref="D17" start="0" length="0">
    <dxf>
      <font>
        <sz val="11"/>
        <color auto="1"/>
        <name val="Calibri"/>
        <family val="2"/>
        <scheme val="minor"/>
      </font>
    </dxf>
  </rfmt>
  <rcc rId="1766" sId="2" odxf="1" dxf="1" numFmtId="19">
    <oc r="D18">
      <v>44530</v>
    </oc>
    <nc r="D18">
      <v>44894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2" sqref="D19" start="0" length="0">
    <dxf>
      <font>
        <sz val="11"/>
        <color auto="1"/>
        <name val="Calibri"/>
        <family val="2"/>
        <scheme val="minor"/>
      </font>
    </dxf>
  </rfmt>
  <rcc rId="1767" sId="2" odxf="1" dxf="1" numFmtId="19">
    <oc r="D20">
      <v>44537</v>
    </oc>
    <nc r="D20">
      <v>44901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2" sqref="D21" start="0" length="0">
    <dxf>
      <font>
        <sz val="11"/>
        <color auto="1"/>
        <name val="Calibri"/>
        <family val="2"/>
        <scheme val="minor"/>
      </font>
    </dxf>
  </rfmt>
  <rcc rId="1768" sId="2" odxf="1" dxf="1" numFmtId="19">
    <oc r="D22">
      <v>44544</v>
    </oc>
    <nc r="D22">
      <v>44908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2" sqref="D23" start="0" length="0">
    <dxf>
      <font>
        <sz val="11"/>
        <color auto="1"/>
        <name val="Calibri"/>
        <family val="2"/>
        <scheme val="minor"/>
      </font>
    </dxf>
  </rfmt>
  <rcc rId="1769" sId="2" odxf="1" dxf="1" numFmtId="19">
    <oc r="G12">
      <v>44510</v>
    </oc>
    <nc r="G12">
      <v>44874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2" sqref="G13" start="0" length="0">
    <dxf>
      <font>
        <sz val="11"/>
        <color auto="1"/>
        <name val="Calibri"/>
        <family val="2"/>
        <scheme val="minor"/>
      </font>
    </dxf>
  </rfmt>
  <rcc rId="1770" sId="2" odxf="1" dxf="1" numFmtId="19">
    <oc r="G14">
      <v>44517</v>
    </oc>
    <nc r="G14">
      <v>44881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2" sqref="G15" start="0" length="0">
    <dxf>
      <font>
        <sz val="11"/>
        <color auto="1"/>
        <name val="Calibri"/>
        <family val="2"/>
        <scheme val="minor"/>
      </font>
    </dxf>
  </rfmt>
  <rcc rId="1771" sId="2" odxf="1" dxf="1" numFmtId="19">
    <oc r="G16">
      <v>44524</v>
    </oc>
    <nc r="G16">
      <v>44888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2" sqref="G17" start="0" length="0">
    <dxf>
      <font>
        <sz val="11"/>
        <color auto="1"/>
        <name val="Calibri"/>
        <family val="2"/>
        <scheme val="minor"/>
      </font>
    </dxf>
  </rfmt>
  <rcc rId="1772" sId="2" odxf="1" dxf="1" numFmtId="19">
    <oc r="G18">
      <v>44531</v>
    </oc>
    <nc r="G18">
      <v>44895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2" sqref="G19" start="0" length="0">
    <dxf>
      <font>
        <sz val="11"/>
        <color auto="1"/>
        <name val="Calibri"/>
        <family val="2"/>
        <scheme val="minor"/>
      </font>
    </dxf>
  </rfmt>
  <rcc rId="1773" sId="2" odxf="1" dxf="1" numFmtId="19">
    <oc r="G20">
      <v>44538</v>
    </oc>
    <nc r="G20">
      <v>44902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2" sqref="G21" start="0" length="0">
    <dxf>
      <font>
        <sz val="11"/>
        <color auto="1"/>
        <name val="Calibri"/>
        <family val="2"/>
        <scheme val="minor"/>
      </font>
    </dxf>
  </rfmt>
  <rcc rId="1774" sId="2" odxf="1" dxf="1" numFmtId="19">
    <oc r="G22">
      <v>44545</v>
    </oc>
    <nc r="G22">
      <v>44909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2" sqref="G23" start="0" length="0">
    <dxf>
      <font>
        <sz val="11"/>
        <color auto="1"/>
        <name val="Calibri"/>
        <family val="2"/>
        <scheme val="minor"/>
      </font>
    </dxf>
  </rfmt>
  <rcc rId="1775" sId="2" odxf="1" dxf="1" numFmtId="19">
    <oc r="J12">
      <v>44511</v>
    </oc>
    <nc r="J12">
      <v>44875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2" sqref="J13" start="0" length="0">
    <dxf>
      <font>
        <sz val="11"/>
        <color auto="1"/>
        <name val="Calibri"/>
        <family val="2"/>
        <scheme val="minor"/>
      </font>
    </dxf>
  </rfmt>
  <rcc rId="1776" sId="2" odxf="1" dxf="1" numFmtId="19">
    <oc r="J14">
      <v>44518</v>
    </oc>
    <nc r="J14">
      <v>44882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2" sqref="J15" start="0" length="0">
    <dxf>
      <font>
        <sz val="11"/>
        <color auto="1"/>
        <name val="Calibri"/>
        <family val="2"/>
        <scheme val="minor"/>
      </font>
    </dxf>
  </rfmt>
  <rcc rId="1777" sId="2" odxf="1" dxf="1" numFmtId="19">
    <oc r="J16">
      <v>44525</v>
    </oc>
    <nc r="J16">
      <v>44889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2" sqref="J17" start="0" length="0">
    <dxf>
      <font>
        <sz val="11"/>
        <color auto="1"/>
        <name val="Calibri"/>
        <family val="2"/>
        <scheme val="minor"/>
      </font>
    </dxf>
  </rfmt>
  <rcc rId="1778" sId="2" odxf="1" dxf="1" numFmtId="19">
    <oc r="J18">
      <v>44532</v>
    </oc>
    <nc r="J18">
      <v>44896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2" sqref="J19" start="0" length="0">
    <dxf>
      <font>
        <sz val="11"/>
        <color auto="1"/>
        <name val="Calibri"/>
        <family val="2"/>
        <scheme val="minor"/>
      </font>
    </dxf>
  </rfmt>
  <rcc rId="1779" sId="2" odxf="1" dxf="1" numFmtId="19">
    <oc r="J20">
      <v>44539</v>
    </oc>
    <nc r="J20">
      <v>44903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2" sqref="J21" start="0" length="0">
    <dxf>
      <font>
        <sz val="11"/>
        <color auto="1"/>
        <name val="Calibri"/>
        <family val="2"/>
        <scheme val="minor"/>
      </font>
    </dxf>
  </rfmt>
  <rcc rId="1780" sId="2" odxf="1" dxf="1" numFmtId="19">
    <oc r="J22">
      <v>44546</v>
    </oc>
    <nc r="J22">
      <v>44910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2" sqref="J23" start="0" length="0">
    <dxf>
      <font>
        <sz val="11"/>
        <color auto="1"/>
        <name val="Calibri"/>
        <family val="2"/>
        <scheme val="minor"/>
      </font>
    </dxf>
  </rfmt>
  <rcc rId="1781" sId="2" odxf="1" dxf="1" numFmtId="19">
    <oc r="M12">
      <v>44512</v>
    </oc>
    <nc r="M12">
      <v>44883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2" sqref="M13" start="0" length="0">
    <dxf>
      <font>
        <sz val="11"/>
        <color auto="1"/>
        <name val="Calibri"/>
        <family val="2"/>
        <scheme val="minor"/>
      </font>
    </dxf>
  </rfmt>
  <rcc rId="1782" sId="2" odxf="1" dxf="1" numFmtId="19">
    <oc r="M14">
      <v>44519</v>
    </oc>
    <nc r="M14">
      <v>44890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2" sqref="M15" start="0" length="0">
    <dxf>
      <font>
        <sz val="11"/>
        <color auto="1"/>
        <name val="Calibri"/>
        <family val="2"/>
        <scheme val="minor"/>
      </font>
    </dxf>
  </rfmt>
  <rcc rId="1783" sId="2" odxf="1" dxf="1" numFmtId="19">
    <oc r="M16">
      <v>44526</v>
    </oc>
    <nc r="M16">
      <v>44897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2" sqref="M17" start="0" length="0">
    <dxf>
      <font>
        <sz val="11"/>
        <color auto="1"/>
        <name val="Calibri"/>
        <family val="2"/>
        <scheme val="minor"/>
      </font>
    </dxf>
  </rfmt>
  <rcc rId="1784" sId="2" odxf="1" dxf="1" numFmtId="19">
    <oc r="M18">
      <v>44533</v>
    </oc>
    <nc r="M18">
      <v>44904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2" sqref="M19" start="0" length="0">
    <dxf>
      <font>
        <sz val="11"/>
        <color auto="1"/>
        <name val="Calibri"/>
        <family val="2"/>
        <scheme val="minor"/>
      </font>
    </dxf>
  </rfmt>
  <rcc rId="1785" sId="2" odxf="1" dxf="1" numFmtId="19">
    <oc r="M20">
      <v>44540</v>
    </oc>
    <nc r="M20">
      <v>44911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2" sqref="M21" start="0" length="0">
    <dxf>
      <font>
        <sz val="11"/>
        <color auto="1"/>
        <name val="Calibri"/>
        <family val="2"/>
        <scheme val="minor"/>
      </font>
    </dxf>
  </rfmt>
  <rcc rId="1786" sId="2" numFmtId="19">
    <oc r="M22">
      <v>44547</v>
    </oc>
    <nc r="M22"/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87" sId="3">
    <oc r="F5" t="inlineStr">
      <is>
        <t xml:space="preserve"> Période 3 : du 3 janvier 2022 au 11 fevrier 2022</t>
      </is>
    </oc>
    <nc r="F5" t="inlineStr">
      <is>
        <t xml:space="preserve"> Période 3 : du 3 janvier 2023 au 3 fevrier 2023</t>
      </is>
    </nc>
  </rcc>
  <rcc rId="1788" sId="3">
    <oc r="G6" t="inlineStr">
      <is>
        <t xml:space="preserve"> Année 2021/2022</t>
      </is>
    </oc>
    <nc r="G6" t="inlineStr">
      <is>
        <t xml:space="preserve"> Année 2022/2023</t>
      </is>
    </nc>
  </rcc>
  <rcc rId="1789" sId="3" odxf="1" dxf="1" numFmtId="19">
    <oc r="A10">
      <v>44564</v>
    </oc>
    <nc r="A10">
      <v>44935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3" sqref="A11" start="0" length="0">
    <dxf>
      <font>
        <sz val="11"/>
        <color auto="1"/>
        <name val="Calibri"/>
        <family val="2"/>
        <scheme val="minor"/>
      </font>
    </dxf>
  </rfmt>
  <rcc rId="1790" sId="3" odxf="1" dxf="1" numFmtId="19">
    <oc r="A12">
      <v>44571</v>
    </oc>
    <nc r="A12">
      <v>44942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3" sqref="A13" start="0" length="0">
    <dxf>
      <font>
        <sz val="11"/>
        <color auto="1"/>
        <name val="Calibri"/>
        <family val="2"/>
        <scheme val="minor"/>
      </font>
    </dxf>
  </rfmt>
  <rcc rId="1791" sId="3" odxf="1" dxf="1" numFmtId="19">
    <oc r="A14">
      <v>44578</v>
    </oc>
    <nc r="A14">
      <v>44949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3" sqref="A15" start="0" length="0">
    <dxf>
      <font>
        <sz val="11"/>
        <color auto="1"/>
        <name val="Calibri"/>
        <family val="2"/>
        <scheme val="minor"/>
      </font>
    </dxf>
  </rfmt>
  <rcc rId="1792" sId="3" odxf="1" dxf="1" numFmtId="19">
    <oc r="A16">
      <v>44585</v>
    </oc>
    <nc r="A16">
      <v>44956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3" sqref="A17" start="0" length="0">
    <dxf>
      <font>
        <sz val="11"/>
        <color auto="1"/>
        <name val="Calibri"/>
        <family val="2"/>
        <scheme val="minor"/>
      </font>
    </dxf>
  </rfmt>
  <rcc rId="1793" sId="3" numFmtId="19">
    <oc r="A18">
      <v>44592</v>
    </oc>
    <nc r="A18"/>
  </rcc>
  <rcc rId="1794" sId="3" numFmtId="19">
    <oc r="A20">
      <v>44599</v>
    </oc>
    <nc r="A20"/>
  </rcc>
  <rcc rId="1795" sId="3" odxf="1" dxf="1" numFmtId="19">
    <oc r="D10">
      <v>44565</v>
    </oc>
    <nc r="D10">
      <v>44929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3" sqref="D11" start="0" length="0">
    <dxf>
      <font>
        <sz val="11"/>
        <color auto="1"/>
        <name val="Calibri"/>
        <family val="2"/>
        <scheme val="minor"/>
      </font>
    </dxf>
  </rfmt>
  <rcc rId="1796" sId="3" odxf="1" dxf="1" numFmtId="19">
    <oc r="D12">
      <v>44572</v>
    </oc>
    <nc r="D12">
      <v>44936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3" sqref="D13" start="0" length="0">
    <dxf>
      <font>
        <sz val="11"/>
        <color auto="1"/>
        <name val="Calibri"/>
        <family val="2"/>
        <scheme val="minor"/>
      </font>
    </dxf>
  </rfmt>
  <rcc rId="1797" sId="3" odxf="1" dxf="1" numFmtId="19">
    <oc r="D14">
      <v>44579</v>
    </oc>
    <nc r="D14">
      <v>44943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3" sqref="D15" start="0" length="0">
    <dxf>
      <font>
        <sz val="11"/>
        <color auto="1"/>
        <name val="Calibri"/>
        <family val="2"/>
        <scheme val="minor"/>
      </font>
    </dxf>
  </rfmt>
  <rcc rId="1798" sId="3" odxf="1" dxf="1" numFmtId="19">
    <oc r="D16">
      <v>44586</v>
    </oc>
    <nc r="D16">
      <v>44950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3" sqref="D17" start="0" length="0">
    <dxf>
      <font>
        <sz val="11"/>
        <color auto="1"/>
        <name val="Calibri"/>
        <family val="2"/>
        <scheme val="minor"/>
      </font>
    </dxf>
  </rfmt>
  <rcc rId="1799" sId="3" odxf="1" dxf="1" numFmtId="19">
    <oc r="D18">
      <v>44593</v>
    </oc>
    <nc r="D18">
      <v>44957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3" sqref="D19" start="0" length="0">
    <dxf>
      <font>
        <sz val="11"/>
        <color auto="1"/>
        <name val="Calibri"/>
        <family val="2"/>
        <scheme val="minor"/>
      </font>
    </dxf>
  </rfmt>
  <rcc rId="1800" sId="3" numFmtId="19">
    <oc r="D20">
      <v>44600</v>
    </oc>
    <nc r="D20"/>
  </rcc>
  <rcc rId="1801" sId="3" odxf="1" dxf="1" numFmtId="19">
    <oc r="G10">
      <v>44566</v>
    </oc>
    <nc r="G10">
      <v>44930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3" sqref="G11" start="0" length="0">
    <dxf>
      <font>
        <sz val="11"/>
        <color auto="1"/>
        <name val="Calibri"/>
        <family val="2"/>
        <scheme val="minor"/>
      </font>
    </dxf>
  </rfmt>
  <rcc rId="1802" sId="3" odxf="1" dxf="1" numFmtId="19">
    <oc r="G12">
      <v>44573</v>
    </oc>
    <nc r="G12">
      <v>44937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3" sqref="G13" start="0" length="0">
    <dxf>
      <font>
        <sz val="11"/>
        <color auto="1"/>
        <name val="Calibri"/>
        <family val="2"/>
        <scheme val="minor"/>
      </font>
    </dxf>
  </rfmt>
  <rcc rId="1803" sId="3" odxf="1" dxf="1" numFmtId="19">
    <oc r="G14">
      <v>44580</v>
    </oc>
    <nc r="G14">
      <v>44944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3" sqref="G15" start="0" length="0">
    <dxf>
      <font>
        <sz val="11"/>
        <color auto="1"/>
        <name val="Calibri"/>
        <family val="2"/>
        <scheme val="minor"/>
      </font>
    </dxf>
  </rfmt>
  <rcc rId="1804" sId="3" odxf="1" dxf="1" numFmtId="19">
    <oc r="G16">
      <v>44587</v>
    </oc>
    <nc r="G16">
      <v>44951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3" sqref="G17" start="0" length="0">
    <dxf>
      <font>
        <sz val="11"/>
        <color auto="1"/>
        <name val="Calibri"/>
        <family val="2"/>
        <scheme val="minor"/>
      </font>
    </dxf>
  </rfmt>
  <rcc rId="1805" sId="3" odxf="1" dxf="1" numFmtId="19">
    <oc r="G18">
      <v>44594</v>
    </oc>
    <nc r="G18">
      <v>44958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3" sqref="G19" start="0" length="0">
    <dxf>
      <font>
        <sz val="11"/>
        <color auto="1"/>
        <name val="Calibri"/>
        <family val="2"/>
        <scheme val="minor"/>
      </font>
    </dxf>
  </rfmt>
  <rcc rId="1806" sId="3" numFmtId="19">
    <oc r="G20">
      <v>44601</v>
    </oc>
    <nc r="G20"/>
  </rcc>
  <rcc rId="1807" sId="3" odxf="1" dxf="1" numFmtId="19">
    <oc r="J10">
      <v>44567</v>
    </oc>
    <nc r="J10">
      <v>44931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3" sqref="J11" start="0" length="0">
    <dxf>
      <font>
        <sz val="11"/>
        <color auto="1"/>
        <name val="Calibri"/>
        <family val="2"/>
        <scheme val="minor"/>
      </font>
    </dxf>
  </rfmt>
  <rcc rId="1808" sId="3" odxf="1" dxf="1" numFmtId="19">
    <oc r="J12">
      <v>44574</v>
    </oc>
    <nc r="J12">
      <v>44938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3" sqref="J13" start="0" length="0">
    <dxf>
      <font>
        <sz val="11"/>
        <color auto="1"/>
        <name val="Calibri"/>
        <family val="2"/>
        <scheme val="minor"/>
      </font>
    </dxf>
  </rfmt>
  <rcc rId="1809" sId="3" odxf="1" dxf="1" numFmtId="19">
    <oc r="J14">
      <v>44581</v>
    </oc>
    <nc r="J14">
      <v>44945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3" sqref="J15" start="0" length="0">
    <dxf>
      <font>
        <sz val="11"/>
        <color auto="1"/>
        <name val="Calibri"/>
        <family val="2"/>
        <scheme val="minor"/>
      </font>
    </dxf>
  </rfmt>
  <rcc rId="1810" sId="3" odxf="1" dxf="1" numFmtId="19">
    <oc r="J16">
      <v>44588</v>
    </oc>
    <nc r="J16">
      <v>44952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3" sqref="J17" start="0" length="0">
    <dxf>
      <font>
        <sz val="11"/>
        <color auto="1"/>
        <name val="Calibri"/>
        <family val="2"/>
        <scheme val="minor"/>
      </font>
    </dxf>
  </rfmt>
  <rcc rId="1811" sId="3" odxf="1" dxf="1" numFmtId="19">
    <oc r="J18">
      <v>44595</v>
    </oc>
    <nc r="J18">
      <v>44959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3" sqref="J19" start="0" length="0">
    <dxf>
      <font>
        <sz val="11"/>
        <color auto="1"/>
        <name val="Calibri"/>
        <family val="2"/>
        <scheme val="minor"/>
      </font>
    </dxf>
  </rfmt>
  <rcc rId="1812" sId="3" numFmtId="19">
    <oc r="J20">
      <v>44602</v>
    </oc>
    <nc r="J20"/>
  </rcc>
  <rcc rId="1813" sId="3" odxf="1" dxf="1" numFmtId="19">
    <oc r="M10">
      <v>44568</v>
    </oc>
    <nc r="M10">
      <v>44932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3" sqref="M11" start="0" length="0">
    <dxf>
      <font>
        <sz val="11"/>
        <color auto="1"/>
        <name val="Calibri"/>
        <family val="2"/>
        <scheme val="minor"/>
      </font>
    </dxf>
  </rfmt>
  <rcc rId="1814" sId="3" odxf="1" dxf="1" numFmtId="19">
    <oc r="M12">
      <v>44575</v>
    </oc>
    <nc r="M12">
      <v>44939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3" sqref="M13" start="0" length="0">
    <dxf>
      <font>
        <sz val="11"/>
        <color auto="1"/>
        <name val="Calibri"/>
        <family val="2"/>
        <scheme val="minor"/>
      </font>
    </dxf>
  </rfmt>
  <rcc rId="1815" sId="3" odxf="1" dxf="1" numFmtId="19">
    <oc r="M14">
      <v>44582</v>
    </oc>
    <nc r="M14">
      <v>44946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3" sqref="M15" start="0" length="0">
    <dxf>
      <font>
        <sz val="11"/>
        <color auto="1"/>
        <name val="Calibri"/>
        <family val="2"/>
        <scheme val="minor"/>
      </font>
    </dxf>
  </rfmt>
  <rcc rId="1816" sId="3" odxf="1" dxf="1" numFmtId="19">
    <oc r="M16">
      <v>44589</v>
    </oc>
    <nc r="M16">
      <v>44953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3" sqref="M17" start="0" length="0">
    <dxf>
      <font>
        <sz val="11"/>
        <color auto="1"/>
        <name val="Calibri"/>
        <family val="2"/>
        <scheme val="minor"/>
      </font>
    </dxf>
  </rfmt>
  <rcc rId="1817" sId="3" odxf="1" dxf="1" numFmtId="19">
    <oc r="M18">
      <v>44596</v>
    </oc>
    <nc r="M18">
      <v>44960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3" sqref="M19" start="0" length="0">
    <dxf>
      <font>
        <sz val="11"/>
        <color auto="1"/>
        <name val="Calibri"/>
        <family val="2"/>
        <scheme val="minor"/>
      </font>
    </dxf>
  </rfmt>
  <rcc rId="1818" sId="3" numFmtId="19">
    <oc r="M20">
      <v>44603</v>
    </oc>
    <nc r="M20"/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19" sId="4">
    <oc r="F5" t="inlineStr">
      <is>
        <t>Période 4 : du 28 février 2022 au 15 avril 2022</t>
      </is>
    </oc>
    <nc r="F5" t="inlineStr">
      <is>
        <t>Période 4 : du 20 février 2023 au 7 avril 2023</t>
      </is>
    </nc>
  </rcc>
  <rcc rId="1820" sId="4">
    <oc r="G6" t="inlineStr">
      <is>
        <t xml:space="preserve"> Année 2021/2022</t>
      </is>
    </oc>
    <nc r="G6" t="inlineStr">
      <is>
        <t xml:space="preserve"> Année 2022/2023</t>
      </is>
    </nc>
  </rcc>
  <rcc rId="1821" sId="4" odxf="1" dxf="1" numFmtId="19">
    <oc r="A10">
      <v>44620</v>
    </oc>
    <nc r="A10">
      <v>44977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4" sqref="A11" start="0" length="0">
    <dxf>
      <font>
        <sz val="11"/>
        <color auto="1"/>
        <name val="Calibri"/>
        <family val="2"/>
        <scheme val="minor"/>
      </font>
    </dxf>
  </rfmt>
  <rcc rId="1822" sId="4" odxf="1" dxf="1" numFmtId="19">
    <oc r="A12">
      <v>44627</v>
    </oc>
    <nc r="A12">
      <v>44984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4" sqref="A13" start="0" length="0">
    <dxf>
      <font>
        <sz val="11"/>
        <color auto="1"/>
        <name val="Calibri"/>
        <family val="2"/>
        <scheme val="minor"/>
      </font>
    </dxf>
  </rfmt>
  <rcc rId="1823" sId="4" odxf="1" dxf="1" numFmtId="19">
    <oc r="A14">
      <v>44634</v>
    </oc>
    <nc r="A14">
      <v>44991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4" sqref="A15" start="0" length="0">
    <dxf>
      <font>
        <sz val="11"/>
        <color auto="1"/>
        <name val="Calibri"/>
        <family val="2"/>
        <scheme val="minor"/>
      </font>
    </dxf>
  </rfmt>
  <rcc rId="1824" sId="4" odxf="1" dxf="1" numFmtId="19">
    <oc r="A16">
      <v>44641</v>
    </oc>
    <nc r="A16">
      <v>44998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4" sqref="A17" start="0" length="0">
    <dxf>
      <font>
        <sz val="11"/>
        <color auto="1"/>
        <name val="Calibri"/>
        <family val="2"/>
        <scheme val="minor"/>
      </font>
    </dxf>
  </rfmt>
  <rcc rId="1825" sId="4" odxf="1" dxf="1" numFmtId="19">
    <oc r="A18">
      <v>44648</v>
    </oc>
    <nc r="A18">
      <v>45005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4" sqref="A19" start="0" length="0">
    <dxf>
      <font>
        <sz val="11"/>
        <color auto="1"/>
        <name val="Calibri"/>
        <family val="2"/>
        <scheme val="minor"/>
      </font>
    </dxf>
  </rfmt>
  <rcc rId="1826" sId="4" odxf="1" dxf="1" numFmtId="19">
    <oc r="A20">
      <v>44655</v>
    </oc>
    <nc r="A20">
      <v>45012</v>
    </nc>
    <odxf>
      <font>
        <sz val="10"/>
        <color auto="1"/>
        <name val="Arial"/>
        <family val="2"/>
        <scheme val="none"/>
      </font>
      <border outline="0">
        <bottom style="thin">
          <color indexed="8"/>
        </bottom>
      </border>
    </odxf>
    <ndxf>
      <font>
        <sz val="11"/>
        <color auto="1"/>
        <name val="Calibri"/>
        <family val="2"/>
        <scheme val="minor"/>
      </font>
      <border outline="0">
        <bottom/>
      </border>
    </ndxf>
  </rcc>
  <rfmt sheetId="4" sqref="A21" start="0" length="0">
    <dxf>
      <font>
        <sz val="11"/>
        <color auto="1"/>
        <name val="Calibri"/>
        <family val="2"/>
        <scheme val="minor"/>
      </font>
      <border outline="0">
        <bottom/>
      </border>
    </dxf>
  </rfmt>
  <rcc rId="1827" sId="4" odxf="1" dxf="1" numFmtId="19">
    <oc r="A22">
      <v>44662</v>
    </oc>
    <nc r="A22">
      <v>45019</v>
    </nc>
    <odxf>
      <font>
        <sz val="10"/>
        <color auto="1"/>
        <name val="Arial"/>
        <family val="2"/>
        <scheme val="none"/>
      </font>
      <border outline="0">
        <bottom style="thin">
          <color indexed="8"/>
        </bottom>
      </border>
    </odxf>
    <ndxf>
      <font>
        <sz val="11"/>
        <color auto="1"/>
        <name val="Calibri"/>
        <family val="2"/>
        <scheme val="minor"/>
      </font>
      <border outline="0">
        <bottom/>
      </border>
    </ndxf>
  </rcc>
  <rfmt sheetId="4" sqref="A23" start="0" length="0">
    <dxf>
      <font>
        <sz val="11"/>
        <color auto="1"/>
        <name val="Calibri"/>
        <family val="2"/>
        <scheme val="minor"/>
      </font>
      <border outline="0">
        <top/>
      </border>
    </dxf>
  </rfmt>
  <rcc rId="1828" sId="4" odxf="1" dxf="1" numFmtId="19">
    <oc r="D10">
      <v>44621</v>
    </oc>
    <nc r="D10">
      <v>44978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4" sqref="D11" start="0" length="0">
    <dxf>
      <font>
        <sz val="11"/>
        <color auto="1"/>
        <name val="Calibri"/>
        <family val="2"/>
        <scheme val="minor"/>
      </font>
    </dxf>
  </rfmt>
  <rcc rId="1829" sId="4" odxf="1" dxf="1" numFmtId="19">
    <oc r="D12">
      <v>44628</v>
    </oc>
    <nc r="D12">
      <v>44985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4" sqref="D13" start="0" length="0">
    <dxf>
      <font>
        <sz val="11"/>
        <color auto="1"/>
        <name val="Calibri"/>
        <family val="2"/>
        <scheme val="minor"/>
      </font>
    </dxf>
  </rfmt>
  <rcc rId="1830" sId="4" odxf="1" dxf="1" numFmtId="19">
    <oc r="D14">
      <v>44635</v>
    </oc>
    <nc r="D14">
      <v>44992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4" sqref="D15" start="0" length="0">
    <dxf>
      <font>
        <sz val="11"/>
        <color auto="1"/>
        <name val="Calibri"/>
        <family val="2"/>
        <scheme val="minor"/>
      </font>
    </dxf>
  </rfmt>
  <rcc rId="1831" sId="4" odxf="1" dxf="1" numFmtId="19">
    <oc r="D16">
      <v>44642</v>
    </oc>
    <nc r="D16">
      <v>44999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4" sqref="D17" start="0" length="0">
    <dxf>
      <font>
        <sz val="11"/>
        <color auto="1"/>
        <name val="Calibri"/>
        <family val="2"/>
        <scheme val="minor"/>
      </font>
    </dxf>
  </rfmt>
  <rcc rId="1832" sId="4" odxf="1" dxf="1" numFmtId="19">
    <oc r="D18">
      <v>44649</v>
    </oc>
    <nc r="D18">
      <v>45006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4" sqref="D19" start="0" length="0">
    <dxf>
      <font>
        <sz val="11"/>
        <color auto="1"/>
        <name val="Calibri"/>
        <family val="2"/>
        <scheme val="minor"/>
      </font>
    </dxf>
  </rfmt>
  <rcc rId="1833" sId="4" odxf="1" dxf="1" numFmtId="19">
    <oc r="D20">
      <v>44656</v>
    </oc>
    <nc r="D20">
      <v>45013</v>
    </nc>
    <odxf>
      <font>
        <sz val="10"/>
        <color auto="1"/>
        <name val="Arial"/>
        <family val="2"/>
        <scheme val="none"/>
      </font>
      <border outline="0">
        <bottom style="thin">
          <color indexed="8"/>
        </bottom>
      </border>
    </odxf>
    <ndxf>
      <font>
        <sz val="11"/>
        <color auto="1"/>
        <name val="Calibri"/>
        <family val="2"/>
        <scheme val="minor"/>
      </font>
      <border outline="0">
        <bottom/>
      </border>
    </ndxf>
  </rcc>
  <rfmt sheetId="4" sqref="D21" start="0" length="0">
    <dxf>
      <font>
        <sz val="11"/>
        <color auto="1"/>
        <name val="Calibri"/>
        <family val="2"/>
        <scheme val="minor"/>
      </font>
      <border outline="0">
        <bottom/>
      </border>
    </dxf>
  </rfmt>
  <rcc rId="1834" sId="4" odxf="1" dxf="1" numFmtId="19">
    <oc r="D22">
      <v>43933</v>
    </oc>
    <nc r="D22">
      <v>45020</v>
    </nc>
    <odxf>
      <font>
        <sz val="10"/>
        <color auto="1"/>
        <name val="Arial"/>
        <family val="2"/>
        <scheme val="none"/>
      </font>
      <border outline="0">
        <bottom style="thin">
          <color indexed="8"/>
        </bottom>
      </border>
    </odxf>
    <ndxf>
      <font>
        <sz val="11"/>
        <color auto="1"/>
        <name val="Calibri"/>
        <family val="2"/>
        <scheme val="minor"/>
      </font>
      <border outline="0">
        <bottom/>
      </border>
    </ndxf>
  </rcc>
  <rfmt sheetId="4" sqref="D23" start="0" length="0">
    <dxf>
      <font>
        <sz val="11"/>
        <color auto="1"/>
        <name val="Calibri"/>
        <family val="2"/>
        <scheme val="minor"/>
      </font>
      <border outline="0">
        <top/>
      </border>
    </dxf>
  </rfmt>
  <rcc rId="1835" sId="4" odxf="1" dxf="1" numFmtId="19">
    <oc r="G10">
      <v>44622</v>
    </oc>
    <nc r="G10">
      <v>44979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4" sqref="G11" start="0" length="0">
    <dxf>
      <font>
        <sz val="11"/>
        <color auto="1"/>
        <name val="Calibri"/>
        <family val="2"/>
        <scheme val="minor"/>
      </font>
    </dxf>
  </rfmt>
  <rcc rId="1836" sId="4" odxf="1" dxf="1" numFmtId="19">
    <oc r="G12">
      <v>44629</v>
    </oc>
    <nc r="G12">
      <v>44986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4" sqref="G13" start="0" length="0">
    <dxf>
      <font>
        <sz val="11"/>
        <color auto="1"/>
        <name val="Calibri"/>
        <family val="2"/>
        <scheme val="minor"/>
      </font>
    </dxf>
  </rfmt>
  <rcc rId="1837" sId="4" odxf="1" dxf="1" numFmtId="19">
    <oc r="G14">
      <v>44636</v>
    </oc>
    <nc r="G14">
      <v>44993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4" sqref="G15" start="0" length="0">
    <dxf>
      <font>
        <sz val="11"/>
        <color auto="1"/>
        <name val="Calibri"/>
        <family val="2"/>
        <scheme val="minor"/>
      </font>
    </dxf>
  </rfmt>
  <rcc rId="1838" sId="4" odxf="1" dxf="1" numFmtId="19">
    <oc r="G16">
      <v>44643</v>
    </oc>
    <nc r="G16">
      <v>45000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4" sqref="G17" start="0" length="0">
    <dxf>
      <font>
        <sz val="11"/>
        <color auto="1"/>
        <name val="Calibri"/>
        <family val="2"/>
        <scheme val="minor"/>
      </font>
    </dxf>
  </rfmt>
  <rcc rId="1839" sId="4" odxf="1" dxf="1" numFmtId="19">
    <oc r="G18">
      <v>44650</v>
    </oc>
    <nc r="G18">
      <v>45007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4" sqref="G19" start="0" length="0">
    <dxf>
      <font>
        <sz val="11"/>
        <color auto="1"/>
        <name val="Calibri"/>
        <family val="2"/>
        <scheme val="minor"/>
      </font>
    </dxf>
  </rfmt>
  <rcc rId="1840" sId="4" odxf="1" dxf="1" numFmtId="19">
    <oc r="G20">
      <v>44657</v>
    </oc>
    <nc r="G20">
      <v>45014</v>
    </nc>
    <odxf>
      <font>
        <sz val="10"/>
        <color auto="1"/>
        <name val="Arial"/>
        <family val="2"/>
        <scheme val="none"/>
      </font>
      <border outline="0">
        <bottom style="thin">
          <color indexed="8"/>
        </bottom>
      </border>
    </odxf>
    <ndxf>
      <font>
        <sz val="11"/>
        <color auto="1"/>
        <name val="Calibri"/>
        <family val="2"/>
        <scheme val="minor"/>
      </font>
      <border outline="0">
        <bottom/>
      </border>
    </ndxf>
  </rcc>
  <rfmt sheetId="4" sqref="G21" start="0" length="0">
    <dxf>
      <font>
        <sz val="11"/>
        <color auto="1"/>
        <name val="Calibri"/>
        <family val="2"/>
        <scheme val="minor"/>
      </font>
      <border outline="0">
        <bottom/>
      </border>
    </dxf>
  </rfmt>
  <rcc rId="1841" sId="4" odxf="1" dxf="1" numFmtId="19">
    <oc r="G22">
      <v>43934</v>
    </oc>
    <nc r="G22">
      <v>45021</v>
    </nc>
    <odxf>
      <font>
        <sz val="10"/>
        <color auto="1"/>
        <name val="Arial"/>
        <family val="2"/>
        <scheme val="none"/>
      </font>
      <border outline="0">
        <bottom style="thin">
          <color indexed="8"/>
        </bottom>
      </border>
    </odxf>
    <ndxf>
      <font>
        <sz val="11"/>
        <color auto="1"/>
        <name val="Calibri"/>
        <family val="2"/>
        <scheme val="minor"/>
      </font>
      <border outline="0">
        <bottom/>
      </border>
    </ndxf>
  </rcc>
  <rfmt sheetId="4" sqref="G23" start="0" length="0">
    <dxf>
      <font>
        <sz val="11"/>
        <color auto="1"/>
        <name val="Calibri"/>
        <family val="2"/>
        <scheme val="minor"/>
      </font>
      <border outline="0">
        <top/>
      </border>
    </dxf>
  </rfmt>
  <rcc rId="1842" sId="4" odxf="1" dxf="1" numFmtId="19">
    <oc r="J10">
      <v>44623</v>
    </oc>
    <nc r="J10">
      <v>44980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4" sqref="J11" start="0" length="0">
    <dxf>
      <font>
        <sz val="11"/>
        <color auto="1"/>
        <name val="Calibri"/>
        <family val="2"/>
        <scheme val="minor"/>
      </font>
    </dxf>
  </rfmt>
  <rcc rId="1843" sId="4" odxf="1" dxf="1" numFmtId="19">
    <oc r="J12">
      <v>44630</v>
    </oc>
    <nc r="J12">
      <v>44987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4" sqref="J13" start="0" length="0">
    <dxf>
      <font>
        <sz val="11"/>
        <color auto="1"/>
        <name val="Calibri"/>
        <family val="2"/>
        <scheme val="minor"/>
      </font>
    </dxf>
  </rfmt>
  <rcc rId="1844" sId="4" odxf="1" dxf="1" numFmtId="19">
    <oc r="J14">
      <v>44637</v>
    </oc>
    <nc r="J14">
      <v>44994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4" sqref="J15" start="0" length="0">
    <dxf>
      <font>
        <sz val="11"/>
        <color auto="1"/>
        <name val="Calibri"/>
        <family val="2"/>
        <scheme val="minor"/>
      </font>
    </dxf>
  </rfmt>
  <rcc rId="1845" sId="4" odxf="1" dxf="1" numFmtId="19">
    <oc r="J16">
      <v>44644</v>
    </oc>
    <nc r="J16">
      <v>45001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4" sqref="J17" start="0" length="0">
    <dxf>
      <font>
        <sz val="11"/>
        <color auto="1"/>
        <name val="Calibri"/>
        <family val="2"/>
        <scheme val="minor"/>
      </font>
    </dxf>
  </rfmt>
  <rcc rId="1846" sId="4" odxf="1" dxf="1" numFmtId="19">
    <oc r="J18">
      <v>44651</v>
    </oc>
    <nc r="J18">
      <v>45008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4" sqref="J19" start="0" length="0">
    <dxf>
      <font>
        <sz val="11"/>
        <color auto="1"/>
        <name val="Calibri"/>
        <family val="2"/>
        <scheme val="minor"/>
      </font>
    </dxf>
  </rfmt>
  <rcc rId="1847" sId="4" odxf="1" dxf="1" numFmtId="19">
    <oc r="J20">
      <v>44658</v>
    </oc>
    <nc r="J20">
      <v>45015</v>
    </nc>
    <odxf>
      <font>
        <sz val="10"/>
        <color auto="1"/>
        <name val="Arial"/>
        <family val="2"/>
        <scheme val="none"/>
      </font>
      <border outline="0">
        <bottom style="thin">
          <color indexed="8"/>
        </bottom>
      </border>
    </odxf>
    <ndxf>
      <font>
        <sz val="11"/>
        <color auto="1"/>
        <name val="Calibri"/>
        <family val="2"/>
        <scheme val="minor"/>
      </font>
      <border outline="0">
        <bottom/>
      </border>
    </ndxf>
  </rcc>
  <rfmt sheetId="4" sqref="J21" start="0" length="0">
    <dxf>
      <font>
        <sz val="11"/>
        <color auto="1"/>
        <name val="Calibri"/>
        <family val="2"/>
        <scheme val="minor"/>
      </font>
      <border outline="0">
        <bottom/>
      </border>
    </dxf>
  </rfmt>
  <rcc rId="1848" sId="4" odxf="1" dxf="1" numFmtId="19">
    <oc r="J22">
      <v>43935</v>
    </oc>
    <nc r="J22">
      <v>45022</v>
    </nc>
    <odxf>
      <font>
        <sz val="10"/>
        <color auto="1"/>
        <name val="Arial"/>
        <family val="2"/>
        <scheme val="none"/>
      </font>
      <border outline="0">
        <bottom style="thin">
          <color indexed="8"/>
        </bottom>
      </border>
    </odxf>
    <ndxf>
      <font>
        <sz val="11"/>
        <color auto="1"/>
        <name val="Calibri"/>
        <family val="2"/>
        <scheme val="minor"/>
      </font>
      <border outline="0">
        <bottom/>
      </border>
    </ndxf>
  </rcc>
  <rfmt sheetId="4" sqref="J23" start="0" length="0">
    <dxf>
      <font>
        <sz val="11"/>
        <color auto="1"/>
        <name val="Calibri"/>
        <family val="2"/>
        <scheme val="minor"/>
      </font>
      <border outline="0">
        <top/>
      </border>
    </dxf>
  </rfmt>
  <rcc rId="1849" sId="4" odxf="1" dxf="1" numFmtId="19">
    <oc r="M10">
      <v>44624</v>
    </oc>
    <nc r="M10">
      <v>44981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4" sqref="M11" start="0" length="0">
    <dxf>
      <font>
        <sz val="11"/>
        <color auto="1"/>
        <name val="Calibri"/>
        <family val="2"/>
        <scheme val="minor"/>
      </font>
    </dxf>
  </rfmt>
  <rcc rId="1850" sId="4" odxf="1" dxf="1" numFmtId="19">
    <oc r="M12">
      <v>44631</v>
    </oc>
    <nc r="M12">
      <v>44988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4" sqref="M13" start="0" length="0">
    <dxf>
      <font>
        <sz val="11"/>
        <color auto="1"/>
        <name val="Calibri"/>
        <family val="2"/>
        <scheme val="minor"/>
      </font>
    </dxf>
  </rfmt>
  <rcc rId="1851" sId="4" odxf="1" dxf="1" numFmtId="19">
    <oc r="M14">
      <v>44638</v>
    </oc>
    <nc r="M14">
      <v>44995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4" sqref="M15" start="0" length="0">
    <dxf>
      <font>
        <sz val="11"/>
        <color auto="1"/>
        <name val="Calibri"/>
        <family val="2"/>
        <scheme val="minor"/>
      </font>
    </dxf>
  </rfmt>
  <rcc rId="1852" sId="4" odxf="1" dxf="1" numFmtId="19">
    <oc r="M16">
      <v>44645</v>
    </oc>
    <nc r="M16">
      <v>45002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4" sqref="M17" start="0" length="0">
    <dxf>
      <font>
        <sz val="11"/>
        <color auto="1"/>
        <name val="Calibri"/>
        <family val="2"/>
        <scheme val="minor"/>
      </font>
    </dxf>
  </rfmt>
  <rcc rId="1853" sId="4" odxf="1" dxf="1" numFmtId="19">
    <oc r="M18">
      <v>44652</v>
    </oc>
    <nc r="M18">
      <v>45009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4" sqref="M19" start="0" length="0">
    <dxf>
      <font>
        <sz val="11"/>
        <color auto="1"/>
        <name val="Calibri"/>
        <family val="2"/>
        <scheme val="minor"/>
      </font>
    </dxf>
  </rfmt>
  <rcc rId="1854" sId="4" odxf="1" dxf="1" numFmtId="19">
    <oc r="M20">
      <v>44659</v>
    </oc>
    <nc r="M20">
      <v>45016</v>
    </nc>
    <odxf>
      <font>
        <sz val="10"/>
        <color auto="1"/>
        <name val="Arial"/>
        <family val="2"/>
        <scheme val="none"/>
      </font>
      <border outline="0">
        <bottom style="thin">
          <color indexed="8"/>
        </bottom>
      </border>
    </odxf>
    <ndxf>
      <font>
        <sz val="11"/>
        <color auto="1"/>
        <name val="Calibri"/>
        <family val="2"/>
        <scheme val="minor"/>
      </font>
      <border outline="0">
        <bottom/>
      </border>
    </ndxf>
  </rcc>
  <rfmt sheetId="4" sqref="M21" start="0" length="0">
    <dxf>
      <font>
        <sz val="11"/>
        <color auto="1"/>
        <name val="Calibri"/>
        <family val="2"/>
        <scheme val="minor"/>
      </font>
      <border outline="0">
        <bottom/>
      </border>
    </dxf>
  </rfmt>
  <rcc rId="1855" sId="4" odxf="1" dxf="1" numFmtId="19">
    <oc r="M22">
      <v>43936</v>
    </oc>
    <nc r="M22">
      <v>45023</v>
    </nc>
    <odxf>
      <font>
        <sz val="10"/>
        <color auto="1"/>
        <name val="Arial"/>
        <family val="2"/>
        <scheme val="none"/>
      </font>
      <border outline="0">
        <bottom style="thin">
          <color indexed="8"/>
        </bottom>
      </border>
    </odxf>
    <ndxf>
      <font>
        <sz val="11"/>
        <color auto="1"/>
        <name val="Calibri"/>
        <family val="2"/>
        <scheme val="minor"/>
      </font>
      <border outline="0">
        <bottom/>
      </border>
    </ndxf>
  </rcc>
  <rfmt sheetId="4" sqref="M23" start="0" length="0">
    <dxf>
      <font>
        <sz val="11"/>
        <color auto="1"/>
        <name val="Calibri"/>
        <family val="2"/>
        <scheme val="minor"/>
      </font>
      <border outline="0">
        <top/>
      </border>
    </dxf>
  </rfmt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6" sId="5">
    <oc r="F5" t="inlineStr">
      <is>
        <t xml:space="preserve">  Période 5 : du 2 mai 2022 au 6 juillet 2022</t>
      </is>
    </oc>
    <nc r="F5" t="inlineStr">
      <is>
        <t xml:space="preserve">  Période 5 : du 24 avril 2023 au 7 juillet 2023</t>
      </is>
    </nc>
  </rcc>
  <rcc rId="1857" sId="5" odxf="1" dxf="1" numFmtId="19">
    <oc r="A10">
      <v>44683</v>
    </oc>
    <nc r="A10">
      <v>45040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5" sqref="A11" start="0" length="0">
    <dxf>
      <font>
        <sz val="11"/>
        <color auto="1"/>
        <name val="Calibri"/>
        <family val="2"/>
        <scheme val="minor"/>
      </font>
    </dxf>
  </rfmt>
  <rcc rId="1858" sId="5" odxf="1" dxf="1" numFmtId="19">
    <oc r="A12">
      <v>44690</v>
    </oc>
    <nc r="A12">
      <v>45061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5" sqref="A13" start="0" length="0">
    <dxf>
      <font>
        <sz val="11"/>
        <color auto="1"/>
        <name val="Calibri"/>
        <family val="2"/>
        <scheme val="minor"/>
      </font>
    </dxf>
  </rfmt>
  <rcc rId="1859" sId="5" odxf="1" dxf="1" numFmtId="19">
    <oc r="A14">
      <v>44697</v>
    </oc>
    <nc r="A14">
      <v>45068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5" sqref="A15" start="0" length="0">
    <dxf>
      <font>
        <sz val="11"/>
        <color auto="1"/>
        <name val="Calibri"/>
        <family val="2"/>
        <scheme val="minor"/>
      </font>
    </dxf>
  </rfmt>
  <rcc rId="1860" sId="5" odxf="1" dxf="1" numFmtId="19">
    <oc r="A16">
      <v>44704</v>
    </oc>
    <nc r="A16">
      <v>45075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5" sqref="A17" start="0" length="0">
    <dxf>
      <font>
        <sz val="11"/>
        <color auto="1"/>
        <name val="Calibri"/>
        <family val="2"/>
        <scheme val="minor"/>
      </font>
    </dxf>
  </rfmt>
  <rcc rId="1861" sId="5" odxf="1" dxf="1" numFmtId="19">
    <oc r="A18">
      <v>44711</v>
    </oc>
    <nc r="A18">
      <v>45082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5" sqref="A19" start="0" length="0">
    <dxf>
      <font>
        <sz val="11"/>
        <color auto="1"/>
        <name val="Calibri"/>
        <family val="2"/>
        <scheme val="minor"/>
      </font>
    </dxf>
  </rfmt>
  <rcc rId="1862" sId="5" odxf="1" dxf="1" numFmtId="19">
    <oc r="A20">
      <v>44718</v>
    </oc>
    <nc r="A20">
      <v>45089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5" sqref="A21" start="0" length="0">
    <dxf>
      <font>
        <sz val="11"/>
        <color auto="1"/>
        <name val="Calibri"/>
        <family val="2"/>
        <scheme val="minor"/>
      </font>
    </dxf>
  </rfmt>
  <rcc rId="1863" sId="5" odxf="1" dxf="1" numFmtId="19">
    <oc r="A22">
      <v>44725</v>
    </oc>
    <nc r="A22">
      <v>45096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5" sqref="A23" start="0" length="0">
    <dxf>
      <font>
        <sz val="11"/>
        <color auto="1"/>
        <name val="Calibri"/>
        <family val="2"/>
        <scheme val="minor"/>
      </font>
    </dxf>
  </rfmt>
  <rcc rId="1864" sId="5" odxf="1" dxf="1" numFmtId="19">
    <oc r="A24">
      <v>44732</v>
    </oc>
    <nc r="A24">
      <v>45103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5" sqref="A25" start="0" length="0">
    <dxf>
      <font>
        <sz val="11"/>
        <color auto="1"/>
        <name val="Calibri"/>
        <family val="2"/>
        <scheme val="minor"/>
      </font>
      <border outline="0">
        <bottom style="thin">
          <color indexed="64"/>
        </bottom>
      </border>
    </dxf>
  </rfmt>
  <rcc rId="1865" sId="5" odxf="1" dxf="1" numFmtId="19">
    <oc r="A26">
      <v>44739</v>
    </oc>
    <nc r="A26">
      <v>45110</v>
    </nc>
    <odxf>
      <font>
        <sz val="10"/>
        <color auto="1"/>
        <name val="Arial"/>
        <family val="2"/>
        <scheme val="none"/>
      </font>
      <border outline="0">
        <left/>
        <right/>
        <top/>
      </border>
    </odxf>
    <ndxf>
      <font>
        <sz val="11"/>
        <color auto="1"/>
        <name val="Calibri"/>
        <family val="2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5" sqref="A27" start="0" length="0">
    <dxf>
      <font>
        <sz val="11"/>
        <color auto="1"/>
        <name val="Calibri"/>
        <family val="2"/>
        <scheme val="minor"/>
      </font>
      <alignment vertical="top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5" sqref="D10:D25">
    <dxf>
      <protection locked="0"/>
    </dxf>
  </rfmt>
  <rcc rId="1866" sId="5" odxf="1" dxf="1" numFmtId="19">
    <oc r="D10">
      <v>44684</v>
    </oc>
    <nc r="D10">
      <v>45041</v>
    </nc>
    <odxf>
      <font>
        <sz val="10"/>
        <color auto="1"/>
        <name val="Arial"/>
        <family val="2"/>
        <scheme val="none"/>
      </font>
      <protection locked="0"/>
    </odxf>
    <ndxf>
      <font>
        <sz val="11"/>
        <color auto="1"/>
        <name val="Calibri"/>
        <family val="2"/>
        <scheme val="minor"/>
      </font>
      <protection locked="1"/>
    </ndxf>
  </rcc>
  <rfmt sheetId="5" sqref="D11" start="0" length="0">
    <dxf>
      <font>
        <sz val="11"/>
        <color auto="1"/>
        <name val="Calibri"/>
        <family val="2"/>
        <scheme val="minor"/>
      </font>
      <protection locked="1"/>
    </dxf>
  </rfmt>
  <rcc rId="1867" sId="5" odxf="1" dxf="1" numFmtId="19">
    <oc r="D12">
      <v>44691</v>
    </oc>
    <nc r="D12">
      <v>45048</v>
    </nc>
    <odxf>
      <font>
        <sz val="10"/>
        <color auto="1"/>
        <name val="Arial"/>
        <family val="2"/>
        <scheme val="none"/>
      </font>
      <protection locked="0"/>
    </odxf>
    <ndxf>
      <font>
        <sz val="11"/>
        <color auto="1"/>
        <name val="Calibri"/>
        <family val="2"/>
        <scheme val="minor"/>
      </font>
      <protection locked="1"/>
    </ndxf>
  </rcc>
  <rfmt sheetId="5" sqref="D13" start="0" length="0">
    <dxf>
      <font>
        <sz val="11"/>
        <color auto="1"/>
        <name val="Calibri"/>
        <family val="2"/>
        <scheme val="minor"/>
      </font>
      <protection locked="1"/>
    </dxf>
  </rfmt>
  <rcc rId="1868" sId="5" odxf="1" dxf="1" numFmtId="19">
    <oc r="D14">
      <v>44698</v>
    </oc>
    <nc r="D14">
      <v>45055</v>
    </nc>
    <odxf>
      <font>
        <sz val="10"/>
        <color auto="1"/>
        <name val="Arial"/>
        <family val="2"/>
        <scheme val="none"/>
      </font>
      <protection locked="0"/>
    </odxf>
    <ndxf>
      <font>
        <sz val="11"/>
        <color auto="1"/>
        <name val="Calibri"/>
        <family val="2"/>
        <scheme val="minor"/>
      </font>
      <protection locked="1"/>
    </ndxf>
  </rcc>
  <rfmt sheetId="5" sqref="D15" start="0" length="0">
    <dxf>
      <font>
        <sz val="11"/>
        <color auto="1"/>
        <name val="Calibri"/>
        <family val="2"/>
        <scheme val="minor"/>
      </font>
      <protection locked="1"/>
    </dxf>
  </rfmt>
  <rcc rId="1869" sId="5" odxf="1" dxf="1" numFmtId="19">
    <oc r="D16">
      <v>44705</v>
    </oc>
    <nc r="D16">
      <v>45062</v>
    </nc>
    <odxf>
      <font>
        <sz val="10"/>
        <color auto="1"/>
        <name val="Arial"/>
        <family val="2"/>
        <scheme val="none"/>
      </font>
      <protection locked="0"/>
    </odxf>
    <ndxf>
      <font>
        <sz val="11"/>
        <color auto="1"/>
        <name val="Calibri"/>
        <family val="2"/>
        <scheme val="minor"/>
      </font>
      <protection locked="1"/>
    </ndxf>
  </rcc>
  <rfmt sheetId="5" sqref="D17" start="0" length="0">
    <dxf>
      <font>
        <sz val="11"/>
        <color auto="1"/>
        <name val="Calibri"/>
        <family val="2"/>
        <scheme val="minor"/>
      </font>
      <protection locked="1"/>
    </dxf>
  </rfmt>
  <rcc rId="1870" sId="5" odxf="1" dxf="1" numFmtId="19">
    <oc r="D18">
      <v>44712</v>
    </oc>
    <nc r="D18">
      <v>45069</v>
    </nc>
    <odxf>
      <font>
        <sz val="10"/>
        <color auto="1"/>
        <name val="Arial"/>
        <family val="2"/>
        <scheme val="none"/>
      </font>
      <protection locked="0"/>
    </odxf>
    <ndxf>
      <font>
        <sz val="11"/>
        <color auto="1"/>
        <name val="Calibri"/>
        <family val="2"/>
        <scheme val="minor"/>
      </font>
      <protection locked="1"/>
    </ndxf>
  </rcc>
  <rfmt sheetId="5" sqref="D19" start="0" length="0">
    <dxf>
      <font>
        <sz val="11"/>
        <color auto="1"/>
        <name val="Calibri"/>
        <family val="2"/>
        <scheme val="minor"/>
      </font>
      <protection locked="1"/>
    </dxf>
  </rfmt>
  <rcc rId="1871" sId="5" odxf="1" dxf="1" numFmtId="19">
    <oc r="D20">
      <v>44719</v>
    </oc>
    <nc r="D20">
      <v>45076</v>
    </nc>
    <odxf>
      <font>
        <sz val="10"/>
        <color auto="1"/>
        <name val="Arial"/>
        <family val="2"/>
        <scheme val="none"/>
      </font>
      <protection locked="0"/>
    </odxf>
    <ndxf>
      <font>
        <sz val="11"/>
        <color auto="1"/>
        <name val="Calibri"/>
        <family val="2"/>
        <scheme val="minor"/>
      </font>
      <protection locked="1"/>
    </ndxf>
  </rcc>
  <rfmt sheetId="5" sqref="D21" start="0" length="0">
    <dxf>
      <font>
        <sz val="11"/>
        <color auto="1"/>
        <name val="Calibri"/>
        <family val="2"/>
        <scheme val="minor"/>
      </font>
      <protection locked="1"/>
    </dxf>
  </rfmt>
  <rcc rId="1872" sId="5" odxf="1" dxf="1" numFmtId="19">
    <oc r="D22">
      <v>44726</v>
    </oc>
    <nc r="D22">
      <v>45083</v>
    </nc>
    <odxf>
      <font>
        <sz val="10"/>
        <color auto="1"/>
        <name val="Arial"/>
        <family val="2"/>
        <scheme val="none"/>
      </font>
      <protection locked="0"/>
    </odxf>
    <ndxf>
      <font>
        <sz val="11"/>
        <color auto="1"/>
        <name val="Calibri"/>
        <family val="2"/>
        <scheme val="minor"/>
      </font>
      <protection locked="1"/>
    </ndxf>
  </rcc>
  <rfmt sheetId="5" sqref="D23" start="0" length="0">
    <dxf>
      <font>
        <sz val="11"/>
        <color auto="1"/>
        <name val="Calibri"/>
        <family val="2"/>
        <scheme val="minor"/>
      </font>
      <protection locked="1"/>
    </dxf>
  </rfmt>
  <rcc rId="1873" sId="5" odxf="1" dxf="1" numFmtId="19">
    <oc r="D24">
      <v>44733</v>
    </oc>
    <nc r="D24">
      <v>45090</v>
    </nc>
    <odxf>
      <font>
        <sz val="10"/>
        <color auto="1"/>
        <name val="Arial"/>
        <family val="2"/>
        <scheme val="none"/>
      </font>
      <protection locked="0"/>
    </odxf>
    <ndxf>
      <font>
        <sz val="11"/>
        <color auto="1"/>
        <name val="Calibri"/>
        <family val="2"/>
        <scheme val="minor"/>
      </font>
      <protection locked="1"/>
    </ndxf>
  </rcc>
  <rfmt sheetId="5" sqref="D25" start="0" length="0">
    <dxf>
      <font>
        <sz val="11"/>
        <color auto="1"/>
        <name val="Calibri"/>
        <family val="2"/>
        <scheme val="minor"/>
      </font>
      <border outline="0">
        <bottom style="thin">
          <color indexed="64"/>
        </bottom>
      </border>
      <protection locked="1"/>
    </dxf>
  </rfmt>
  <rcc rId="1874" sId="5" odxf="1" dxf="1" numFmtId="19">
    <oc r="D26">
      <v>44740</v>
    </oc>
    <nc r="D26">
      <v>45097</v>
    </nc>
    <odxf>
      <font>
        <sz val="10"/>
        <color auto="1"/>
        <name val="Arial"/>
        <family val="2"/>
        <scheme val="none"/>
      </font>
      <border outline="0">
        <bottom style="thin">
          <color indexed="64"/>
        </bottom>
      </border>
    </odxf>
    <ndxf>
      <font>
        <sz val="11"/>
        <color auto="1"/>
        <name val="Calibri"/>
        <family val="2"/>
        <scheme val="minor"/>
      </font>
      <border outline="0">
        <bottom/>
      </border>
    </ndxf>
  </rcc>
  <rfmt sheetId="5" sqref="D27" start="0" length="0">
    <dxf>
      <font>
        <sz val="11"/>
        <color auto="1"/>
        <name val="Calibri"/>
        <family val="2"/>
        <scheme val="minor"/>
      </font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1875" sId="5" odxf="1" dxf="1" numFmtId="19">
    <oc r="D28">
      <v>44747</v>
    </oc>
    <nc r="D28">
      <v>45104</v>
    </nc>
    <odxf>
      <font>
        <sz val="10"/>
        <color auto="1"/>
        <name val="Arial"/>
        <family val="2"/>
        <scheme val="none"/>
      </font>
      <border outline="0">
        <right/>
      </border>
    </odxf>
    <ndxf>
      <font>
        <sz val="11"/>
        <color auto="1"/>
        <name val="Calibri"/>
        <family val="2"/>
        <scheme val="minor"/>
      </font>
      <border outline="0">
        <right style="thin">
          <color indexed="64"/>
        </right>
      </border>
    </ndxf>
  </rcc>
  <rfmt sheetId="5" sqref="D29" start="0" length="0">
    <dxf>
      <font>
        <sz val="11"/>
        <color auto="1"/>
        <name val="Calibri"/>
        <family val="2"/>
        <scheme val="minor"/>
      </font>
    </dxf>
  </rfmt>
  <rcc rId="1876" sId="5" odxf="1" dxf="1" numFmtId="19">
    <nc r="D30">
      <v>45111</v>
    </nc>
    <odxf>
      <font>
        <sz val="10"/>
        <color auto="1"/>
        <name val="Arial"/>
        <family val="2"/>
        <scheme val="none"/>
      </font>
      <numFmt numFmtId="0" formatCode="General"/>
      <alignment horizontal="general" vertical="bottom"/>
      <border outline="0">
        <left/>
        <right/>
        <top/>
      </border>
    </odxf>
    <ndxf>
      <font>
        <sz val="11"/>
        <color auto="1"/>
        <name val="Calibri"/>
        <family val="2"/>
        <scheme val="minor"/>
      </font>
      <numFmt numFmtId="164" formatCode="dd/mm"/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877" sId="5" numFmtId="19">
    <oc r="A28">
      <v>44746</v>
    </oc>
    <nc r="A28"/>
  </rcc>
  <rfmt sheetId="5" sqref="F30">
    <dxf>
      <fill>
        <patternFill patternType="solid">
          <bgColor theme="1"/>
        </patternFill>
      </fill>
    </dxf>
  </rfmt>
  <rcc rId="1878" sId="5" odxf="1" dxf="1" numFmtId="19">
    <oc r="G10">
      <v>44685</v>
    </oc>
    <nc r="G10">
      <v>45042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5" sqref="G11" start="0" length="0">
    <dxf>
      <font>
        <sz val="11"/>
        <color auto="1"/>
        <name val="Calibri"/>
        <family val="2"/>
        <scheme val="minor"/>
      </font>
    </dxf>
  </rfmt>
  <rcc rId="1879" sId="5" odxf="1" dxf="1" numFmtId="19">
    <oc r="G12">
      <v>44692</v>
    </oc>
    <nc r="G12">
      <v>45049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5" sqref="G13" start="0" length="0">
    <dxf>
      <font>
        <sz val="11"/>
        <color auto="1"/>
        <name val="Calibri"/>
        <family val="2"/>
        <scheme val="minor"/>
      </font>
    </dxf>
  </rfmt>
  <rcc rId="1880" sId="5" odxf="1" dxf="1" numFmtId="19">
    <oc r="G14">
      <v>44699</v>
    </oc>
    <nc r="G14">
      <v>45056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5" sqref="G15" start="0" length="0">
    <dxf>
      <font>
        <sz val="11"/>
        <color auto="1"/>
        <name val="Calibri"/>
        <family val="2"/>
        <scheme val="minor"/>
      </font>
    </dxf>
  </rfmt>
  <rcc rId="1881" sId="5" odxf="1" dxf="1" numFmtId="19">
    <oc r="G16">
      <v>44706</v>
    </oc>
    <nc r="G16">
      <v>45063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5" sqref="G17" start="0" length="0">
    <dxf>
      <font>
        <sz val="11"/>
        <color auto="1"/>
        <name val="Calibri"/>
        <family val="2"/>
        <scheme val="minor"/>
      </font>
    </dxf>
  </rfmt>
  <rcc rId="1882" sId="5" odxf="1" dxf="1" numFmtId="19">
    <oc r="G18">
      <v>44713</v>
    </oc>
    <nc r="G18">
      <v>45070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5" sqref="G19" start="0" length="0">
    <dxf>
      <font>
        <sz val="11"/>
        <color auto="1"/>
        <name val="Calibri"/>
        <family val="2"/>
        <scheme val="minor"/>
      </font>
    </dxf>
  </rfmt>
  <rcc rId="1883" sId="5" odxf="1" dxf="1" numFmtId="19">
    <oc r="G20">
      <v>44720</v>
    </oc>
    <nc r="G20">
      <v>45077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5" sqref="G21" start="0" length="0">
    <dxf>
      <font>
        <sz val="11"/>
        <color auto="1"/>
        <name val="Calibri"/>
        <family val="2"/>
        <scheme val="minor"/>
      </font>
    </dxf>
  </rfmt>
  <rcc rId="1884" sId="5" odxf="1" dxf="1" numFmtId="19">
    <oc r="G22">
      <v>44727</v>
    </oc>
    <nc r="G22">
      <v>45084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5" sqref="G23" start="0" length="0">
    <dxf>
      <font>
        <sz val="11"/>
        <color auto="1"/>
        <name val="Calibri"/>
        <family val="2"/>
        <scheme val="minor"/>
      </font>
    </dxf>
  </rfmt>
  <rcc rId="1885" sId="5" odxf="1" dxf="1" numFmtId="19">
    <oc r="G24">
      <v>44734</v>
    </oc>
    <nc r="G24">
      <v>46552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5" sqref="G25" start="0" length="0">
    <dxf>
      <font>
        <sz val="11"/>
        <color auto="1"/>
        <name val="Calibri"/>
        <family val="2"/>
        <scheme val="minor"/>
      </font>
      <border outline="0">
        <bottom style="thin">
          <color indexed="64"/>
        </bottom>
      </border>
    </dxf>
  </rfmt>
  <rrc rId="1886" sId="5" ref="A28:XFD29" action="insertRow">
    <undo index="65535" exp="area" ref3D="1" dr="$R$1:$R$1048576" dn="Z_729659C4_2DA0_4EBA_B822_DAB91D1720CA_.wvu.Cols" sId="5"/>
    <undo index="65535" exp="area" ref3D="1" dr="$R$1:$R$1048576" dn="Z_892B4A4D_2A82_440F_AD3B_082B134F2BA8_.wvu.Cols" sId="5"/>
    <undo index="65535" exp="area" ref3D="1" dr="$R$1:$R$1048576" dn="Z_DF3FAEBD_94A0_4899_A846_B71B72E0A0D4_.wvu.Cols" sId="5"/>
    <undo index="65535" exp="area" ref3D="1" dr="$R$1:$R$1048576" dn="Z_2ED24E49_9D36_4727_80B9_0B5800C05970_.wvu.Cols" sId="5"/>
    <undo index="65535" exp="area" ref3D="1" dr="$R$1:$R$1048576" dn="Z_069C010B_D19E_4D1F_9A31_488675FAFE8B_.wvu.Cols" sId="5"/>
  </rrc>
  <rfmt sheetId="5" sqref="B28">
    <dxf>
      <fill>
        <patternFill>
          <bgColor theme="0"/>
        </patternFill>
      </fill>
    </dxf>
  </rfmt>
  <rfmt sheetId="5" sqref="E28">
    <dxf>
      <fill>
        <patternFill>
          <bgColor theme="0"/>
        </patternFill>
      </fill>
    </dxf>
  </rfmt>
  <rm rId="1887" sheetId="5" source="E30" destination="E28" sourceSheetId="5">
    <rfmt sheetId="5" sqref="E28" start="0" length="0">
      <dxf>
        <numFmt numFmtId="166" formatCode="h:mm;@"/>
        <fill>
          <patternFill patternType="solid">
            <fgColor indexed="41"/>
            <bgColor theme="0"/>
          </patternFill>
        </fill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dxf>
    </rfmt>
  </rm>
  <rm rId="1888" sheetId="5" source="D30" destination="D28" sourceSheetId="5">
    <rfmt sheetId="5" sqref="D28" start="0" length="0">
      <dxf>
        <font>
          <sz val="11"/>
          <color auto="1"/>
          <name val="Calibri"/>
          <family val="2"/>
          <scheme val="minor"/>
        </font>
        <numFmt numFmtId="164" formatCode="dd/mm"/>
        <alignment horizontal="center" vertical="center"/>
        <border outline="0">
          <left style="thin">
            <color indexed="64"/>
          </left>
          <right style="thin">
            <color indexed="64"/>
          </right>
        </border>
      </dxf>
    </rfmt>
  </rm>
  <rm rId="1889" sheetId="5" source="D32" destination="D30" sourceSheetId="5"/>
  <rcc rId="1890" sId="5" odxf="1" dxf="1">
    <nc r="E30" t="inlineStr">
      <is>
        <t>école</t>
      </is>
    </nc>
    <odxf>
      <alignment horizontal="general" vertical="bottom"/>
      <border outline="0">
        <left/>
        <right/>
        <top/>
        <bottom/>
      </border>
      <protection locked="1"/>
    </odxf>
    <ndxf>
      <alignment horizontal="left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1891" sId="5" odxf="1" dxf="1">
    <nc r="H28" t="inlineStr">
      <is>
        <t>école</t>
      </is>
    </nc>
    <odxf>
      <numFmt numFmtId="166" formatCode="h:mm;@"/>
      <fill>
        <patternFill patternType="solid">
          <fgColor indexed="41"/>
          <bgColor indexed="27"/>
        </patternFill>
      </fill>
      <alignment horizontal="center"/>
    </odxf>
    <ndxf>
      <numFmt numFmtId="0" formatCode="General"/>
      <fill>
        <patternFill patternType="none">
          <fgColor indexed="64"/>
          <bgColor indexed="65"/>
        </patternFill>
      </fill>
      <alignment horizontal="left"/>
    </ndxf>
  </rcc>
  <rfmt sheetId="5" sqref="G27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G2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892" sId="5" numFmtId="19">
    <oc r="G26">
      <v>44741</v>
    </oc>
    <nc r="G26">
      <v>45098</v>
    </nc>
  </rcc>
  <rcc rId="1893" sId="5" numFmtId="19">
    <nc r="G28">
      <v>45105</v>
    </nc>
  </rcc>
  <rcc rId="1894" sId="5" numFmtId="19">
    <oc r="G30">
      <v>44748</v>
    </oc>
    <nc r="G30">
      <v>45112</v>
    </nc>
  </rcc>
  <rcc rId="1895" sId="5" odxf="1" dxf="1">
    <nc r="K28" t="inlineStr">
      <is>
        <t>école</t>
      </is>
    </nc>
    <odxf>
      <numFmt numFmtId="166" formatCode="h:mm;@"/>
      <fill>
        <patternFill patternType="solid">
          <fgColor indexed="41"/>
          <bgColor indexed="27"/>
        </patternFill>
      </fill>
      <alignment horizontal="center"/>
    </odxf>
    <ndxf>
      <numFmt numFmtId="0" formatCode="General"/>
      <fill>
        <patternFill patternType="none">
          <fgColor indexed="64"/>
          <bgColor indexed="65"/>
        </patternFill>
      </fill>
      <alignment horizontal="left"/>
    </ndxf>
  </rcc>
  <rfmt sheetId="5" sqref="J28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J2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5" sqref="J2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5" sqref="J28" start="0" length="0">
    <dxf>
      <border>
        <left/>
        <right/>
        <top/>
        <bottom/>
      </border>
    </dxf>
  </rfmt>
  <rfmt sheetId="5" sqref="J27" start="0" length="0">
    <dxf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J28" start="0" length="0">
    <dxf>
      <border>
        <left/>
        <right style="thin">
          <color indexed="64"/>
        </right>
        <top style="thin">
          <color indexed="64"/>
        </top>
        <bottom/>
      </border>
    </dxf>
  </rfmt>
  <rcc rId="1896" sId="5" odxf="1" dxf="1" numFmtId="19">
    <oc r="J10">
      <v>44686</v>
    </oc>
    <nc r="J10">
      <v>45043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5" sqref="J11" start="0" length="0">
    <dxf>
      <font>
        <sz val="11"/>
        <color auto="1"/>
        <name val="Calibri"/>
        <family val="2"/>
        <scheme val="minor"/>
      </font>
    </dxf>
  </rfmt>
  <rcc rId="1897" sId="5" odxf="1" dxf="1" numFmtId="19">
    <oc r="J12">
      <v>44693</v>
    </oc>
    <nc r="J12">
      <v>45050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5" sqref="J13" start="0" length="0">
    <dxf>
      <font>
        <sz val="11"/>
        <color auto="1"/>
        <name val="Calibri"/>
        <family val="2"/>
        <scheme val="minor"/>
      </font>
    </dxf>
  </rfmt>
  <rcc rId="1898" sId="5" odxf="1" dxf="1" numFmtId="19">
    <oc r="J14">
      <v>44700</v>
    </oc>
    <nc r="J14">
      <v>45057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5" sqref="J15" start="0" length="0">
    <dxf>
      <font>
        <sz val="11"/>
        <color auto="1"/>
        <name val="Calibri"/>
        <family val="2"/>
        <scheme val="minor"/>
      </font>
    </dxf>
  </rfmt>
  <rcc rId="1899" sId="5" odxf="1" dxf="1" numFmtId="19">
    <oc r="J16">
      <v>46168</v>
    </oc>
    <nc r="J16">
      <v>45064</v>
    </nc>
    <odxf>
      <font>
        <sz val="10"/>
        <color auto="1"/>
        <name val="Arial"/>
        <family val="2"/>
        <scheme val="none"/>
      </font>
      <fill>
        <patternFill patternType="none">
          <bgColor indexed="65"/>
        </patternFill>
      </fill>
    </odxf>
    <ndxf>
      <font>
        <sz val="11"/>
        <color auto="1"/>
        <name val="Calibri"/>
        <family val="2"/>
        <scheme val="minor"/>
      </font>
      <fill>
        <patternFill patternType="solid">
          <bgColor rgb="FFFF0000"/>
        </patternFill>
      </fill>
    </ndxf>
  </rcc>
  <rfmt sheetId="5" sqref="J17" start="0" length="0">
    <dxf>
      <font>
        <sz val="11"/>
        <color auto="1"/>
        <name val="Calibri"/>
        <family val="2"/>
        <scheme val="minor"/>
      </font>
      <fill>
        <patternFill patternType="solid">
          <bgColor rgb="FFFF0000"/>
        </patternFill>
      </fill>
    </dxf>
  </rfmt>
  <rcc rId="1900" sId="5" odxf="1" dxf="1" numFmtId="19">
    <oc r="J18">
      <v>44714</v>
    </oc>
    <nc r="J18">
      <v>45071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5" sqref="J19" start="0" length="0">
    <dxf>
      <font>
        <sz val="11"/>
        <color auto="1"/>
        <name val="Calibri"/>
        <family val="2"/>
        <scheme val="minor"/>
      </font>
    </dxf>
  </rfmt>
  <rcc rId="1901" sId="5" odxf="1" dxf="1" numFmtId="19">
    <oc r="J20">
      <v>44721</v>
    </oc>
    <nc r="J20">
      <v>45078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5" sqref="J21" start="0" length="0">
    <dxf>
      <font>
        <sz val="11"/>
        <color auto="1"/>
        <name val="Calibri"/>
        <family val="2"/>
        <scheme val="minor"/>
      </font>
    </dxf>
  </rfmt>
  <rcc rId="1902" sId="5" odxf="1" dxf="1" numFmtId="19">
    <oc r="J22">
      <v>44728</v>
    </oc>
    <nc r="J22">
      <v>45085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5" sqref="J23" start="0" length="0">
    <dxf>
      <font>
        <sz val="11"/>
        <color auto="1"/>
        <name val="Calibri"/>
        <family val="2"/>
        <scheme val="minor"/>
      </font>
    </dxf>
  </rfmt>
  <rcc rId="1903" sId="5" odxf="1" dxf="1" numFmtId="19">
    <oc r="J24">
      <v>44735</v>
    </oc>
    <nc r="J24">
      <v>45092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5" sqref="J25" start="0" length="0">
    <dxf>
      <font>
        <sz val="11"/>
        <color auto="1"/>
        <name val="Calibri"/>
        <family val="2"/>
        <scheme val="minor"/>
      </font>
      <border outline="0">
        <bottom style="thin">
          <color indexed="64"/>
        </bottom>
      </border>
    </dxf>
  </rfmt>
  <rcc rId="1904" sId="5" odxf="1" dxf="1" numFmtId="19">
    <oc r="J26">
      <v>44742</v>
    </oc>
    <nc r="J26">
      <v>45099</v>
    </nc>
    <odxf>
      <font>
        <sz val="10"/>
        <color auto="1"/>
        <name val="Arial"/>
        <family val="2"/>
        <scheme val="none"/>
      </font>
      <border outline="0">
        <bottom style="thin">
          <color indexed="64"/>
        </bottom>
      </border>
    </odxf>
    <ndxf>
      <font>
        <sz val="11"/>
        <color auto="1"/>
        <name val="Calibri"/>
        <family val="2"/>
        <scheme val="minor"/>
      </font>
      <border outline="0">
        <bottom/>
      </border>
    </ndxf>
  </rcc>
  <rfmt sheetId="5" sqref="J27" start="0" length="0">
    <dxf>
      <font>
        <sz val="11"/>
        <color auto="1"/>
        <name val="Calibri"/>
        <family val="2"/>
        <scheme val="minor"/>
      </font>
      <border outline="0">
        <left style="thin">
          <color indexed="64"/>
        </left>
        <top/>
      </border>
    </dxf>
  </rfmt>
  <rcc rId="1905" sId="5" odxf="1" dxf="1" numFmtId="19">
    <nc r="J28">
      <v>45106</v>
    </nc>
    <odxf>
      <font>
        <sz val="10"/>
        <color auto="1"/>
        <name val="Arial"/>
        <family val="2"/>
        <scheme val="none"/>
      </font>
      <border outline="0">
        <left/>
      </border>
    </odxf>
    <ndxf>
      <font>
        <sz val="11"/>
        <color auto="1"/>
        <name val="Calibri"/>
        <family val="2"/>
        <scheme val="minor"/>
      </font>
      <border outline="0">
        <left style="thin">
          <color indexed="64"/>
        </left>
      </border>
    </ndxf>
  </rcc>
  <rfmt sheetId="5" sqref="J29" start="0" length="0">
    <dxf>
      <font>
        <sz val="11"/>
        <color auto="1"/>
        <name val="Calibri"/>
        <family val="2"/>
        <scheme val="minor"/>
      </font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1906" sId="5" odxf="1" dxf="1" numFmtId="19">
    <nc r="J30">
      <v>45113</v>
    </nc>
    <odxf>
      <font>
        <sz val="10"/>
        <color auto="1"/>
        <name val="Arial"/>
        <family val="2"/>
        <scheme val="none"/>
      </font>
      <border outline="0">
        <right/>
      </border>
    </odxf>
    <ndxf>
      <font>
        <sz val="11"/>
        <color auto="1"/>
        <name val="Calibri"/>
        <family val="2"/>
        <scheme val="minor"/>
      </font>
      <border outline="0">
        <right style="thin">
          <color indexed="64"/>
        </right>
      </border>
    </ndxf>
  </rcc>
  <rfmt sheetId="5" sqref="J31" start="0" length="0">
    <dxf>
      <font>
        <sz val="11"/>
        <color auto="1"/>
        <name val="Calibri"/>
        <family val="2"/>
        <scheme val="minor"/>
      </font>
    </dxf>
  </rfmt>
  <rcc rId="1907" sId="5" odxf="1" dxf="1" numFmtId="19">
    <oc r="M10">
      <v>44687</v>
    </oc>
    <nc r="M10">
      <v>45044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5" sqref="M11" start="0" length="0">
    <dxf>
      <font>
        <sz val="11"/>
        <color auto="1"/>
        <name val="Calibri"/>
        <family val="2"/>
        <scheme val="minor"/>
      </font>
    </dxf>
  </rfmt>
  <rcc rId="1908" sId="5" odxf="1" dxf="1" numFmtId="19">
    <oc r="M12">
      <v>44694</v>
    </oc>
    <nc r="M12">
      <v>45051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5" sqref="M13" start="0" length="0">
    <dxf>
      <font>
        <sz val="11"/>
        <color auto="1"/>
        <name val="Calibri"/>
        <family val="2"/>
        <scheme val="minor"/>
      </font>
    </dxf>
  </rfmt>
  <rcc rId="1909" sId="5" odxf="1" dxf="1" numFmtId="19">
    <oc r="M14">
      <v>44701</v>
    </oc>
    <nc r="M14">
      <v>45058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5" sqref="M15" start="0" length="0">
    <dxf>
      <font>
        <sz val="11"/>
        <color auto="1"/>
        <name val="Calibri"/>
        <family val="2"/>
        <scheme val="minor"/>
      </font>
    </dxf>
  </rfmt>
  <rcc rId="1910" sId="5" odxf="1" dxf="1" numFmtId="19">
    <oc r="M16">
      <v>44708</v>
    </oc>
    <nc r="M16">
      <v>45072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5" sqref="M17" start="0" length="0">
    <dxf>
      <font>
        <sz val="11"/>
        <color auto="1"/>
        <name val="Calibri"/>
        <family val="2"/>
        <scheme val="minor"/>
      </font>
    </dxf>
  </rfmt>
  <rcc rId="1911" sId="5" odxf="1" dxf="1" numFmtId="19">
    <oc r="M18">
      <v>44715</v>
    </oc>
    <nc r="M18">
      <v>45079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5" sqref="M19" start="0" length="0">
    <dxf>
      <font>
        <sz val="11"/>
        <color auto="1"/>
        <name val="Calibri"/>
        <family val="2"/>
        <scheme val="minor"/>
      </font>
    </dxf>
  </rfmt>
  <rcc rId="1912" sId="5" odxf="1" dxf="1" numFmtId="19">
    <oc r="M20">
      <v>44722</v>
    </oc>
    <nc r="M20">
      <v>45086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5" sqref="M21" start="0" length="0">
    <dxf>
      <font>
        <sz val="11"/>
        <color auto="1"/>
        <name val="Calibri"/>
        <family val="2"/>
        <scheme val="minor"/>
      </font>
    </dxf>
  </rfmt>
  <rcc rId="1913" sId="5" odxf="1" dxf="1" numFmtId="19">
    <oc r="M22">
      <v>44729</v>
    </oc>
    <nc r="M22">
      <v>45093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5" sqref="M23" start="0" length="0">
    <dxf>
      <font>
        <sz val="11"/>
        <color auto="1"/>
        <name val="Calibri"/>
        <family val="2"/>
        <scheme val="minor"/>
      </font>
    </dxf>
  </rfmt>
  <rcc rId="1914" sId="5" odxf="1" dxf="1" numFmtId="19">
    <oc r="M24">
      <v>44736</v>
    </oc>
    <nc r="M24">
      <v>45100</v>
    </nc>
    <odxf>
      <font>
        <sz val="10"/>
        <color auto="1"/>
        <name val="Arial"/>
        <family val="2"/>
        <scheme val="none"/>
      </font>
    </odxf>
    <ndxf>
      <font>
        <sz val="11"/>
        <color auto="1"/>
        <name val="Calibri"/>
        <family val="2"/>
        <scheme val="minor"/>
      </font>
    </ndxf>
  </rcc>
  <rfmt sheetId="5" sqref="M25" start="0" length="0">
    <dxf>
      <font>
        <sz val="11"/>
        <color auto="1"/>
        <name val="Calibri"/>
        <family val="2"/>
        <scheme val="minor"/>
      </font>
      <border outline="0">
        <bottom style="thin">
          <color indexed="64"/>
        </bottom>
      </border>
    </dxf>
  </rfmt>
  <rcc rId="1915" sId="5" odxf="1" dxf="1" numFmtId="19">
    <oc r="M26">
      <v>44743</v>
    </oc>
    <nc r="M26">
      <v>45107</v>
    </nc>
    <odxf>
      <font>
        <sz val="10"/>
        <color auto="1"/>
        <name val="Arial"/>
        <family val="2"/>
        <scheme val="none"/>
      </font>
      <border outline="0">
        <bottom style="thin">
          <color indexed="64"/>
        </bottom>
      </border>
    </odxf>
    <ndxf>
      <font>
        <sz val="11"/>
        <color auto="1"/>
        <name val="Calibri"/>
        <family val="2"/>
        <scheme val="minor"/>
      </font>
      <border outline="0">
        <bottom/>
      </border>
    </ndxf>
  </rcc>
  <rfmt sheetId="5" sqref="M27" start="0" length="0">
    <dxf>
      <font>
        <sz val="11"/>
        <color auto="1"/>
        <name val="Calibri"/>
        <family val="2"/>
        <scheme val="minor"/>
      </font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1916" sId="5" odxf="1" dxf="1" numFmtId="19">
    <nc r="M28">
      <v>45114</v>
    </nc>
    <odxf>
      <font>
        <sz val="10"/>
        <color auto="1"/>
        <name val="Arial"/>
        <family val="2"/>
        <scheme val="none"/>
      </font>
      <border outline="0">
        <left/>
        <right/>
        <top/>
      </border>
    </odxf>
    <ndxf>
      <font>
        <sz val="11"/>
        <color auto="1"/>
        <name val="Calibri"/>
        <family val="2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5" sqref="M29" start="0" length="0">
    <dxf>
      <font>
        <sz val="11"/>
        <color auto="1"/>
        <name val="Calibri"/>
        <family val="2"/>
        <scheme val="minor"/>
      </font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1917" sId="5">
    <oc r="G6" t="inlineStr">
      <is>
        <t xml:space="preserve"> Année 2021/2022</t>
      </is>
    </oc>
    <nc r="G6" t="inlineStr">
      <is>
        <t xml:space="preserve"> Année 2022/2023</t>
      </is>
    </nc>
  </rcc>
  <rcv guid="{2F3A78EC-40E2-48E8-8E62-A55AB8215E8C}" action="delete"/>
  <rdn rId="0" localSheetId="1" customView="1" name="Z_2F3A78EC_40E2_48E8_8E62_A55AB8215E8C_.wvu.PrintArea" hidden="1" oldHidden="1">
    <formula>'Période 1'!$1:$37</formula>
    <oldFormula>'Période 1'!$1:$37</oldFormula>
  </rdn>
  <rdn rId="0" localSheetId="6" customView="1" name="Z_2F3A78EC_40E2_48E8_8E62_A55AB8215E8C_.wvu.Cols" hidden="1" oldHidden="1">
    <formula>Feuil1!$R:$R</formula>
    <oldFormula>Feuil1!$R:$R</oldFormula>
  </rdn>
  <rdn rId="0" localSheetId="2" customView="1" name="Z_2F3A78EC_40E2_48E8_8E62_A55AB8215E8C_.wvu.PrintArea" hidden="1" oldHidden="1">
    <formula>'Période 2'!$A$1:$S$37</formula>
    <oldFormula>'Période 2'!$A$1:$S$37</oldFormula>
  </rdn>
  <rdn rId="0" localSheetId="3" customView="1" name="Z_2F3A78EC_40E2_48E8_8E62_A55AB8215E8C_.wvu.PrintArea" hidden="1" oldHidden="1">
    <formula>'Période 3'!$A$1:$S$36</formula>
    <oldFormula>'Période 3'!$A$1:$S$36</oldFormula>
  </rdn>
  <rdn rId="0" localSheetId="4" customView="1" name="Z_2F3A78EC_40E2_48E8_8E62_A55AB8215E8C_.wvu.PrintArea" hidden="1" oldHidden="1">
    <formula>'Période 4'!$A$1:$S$36</formula>
    <oldFormula>'Période 4'!$A$1:$S$36</oldFormula>
  </rdn>
  <rdn rId="0" localSheetId="4" customView="1" name="Z_2F3A78EC_40E2_48E8_8E62_A55AB8215E8C_.wvu.Cols" hidden="1" oldHidden="1">
    <formula>'Période 4'!$R:$R</formula>
    <oldFormula>'Période 4'!$R:$R</oldFormula>
  </rdn>
  <rdn rId="0" localSheetId="5" customView="1" name="Z_2F3A78EC_40E2_48E8_8E62_A55AB8215E8C_.wvu.PrintArea" hidden="1" oldHidden="1">
    <formula>'Période 5'!$A$1:$S$43</formula>
    <oldFormula>'Période 5'!$A$1:$S$43</oldFormula>
  </rdn>
  <rcv guid="{2F3A78EC-40E2-48E8-8E62-A55AB8215E8C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25" sId="5" odxf="1" dxf="1">
    <nc r="S28">
      <f>IF(R29=0,TEXT($R$7-Q28,"-hh:mm"),IF(R29&gt;0,TEXT(R29,"hh:mm")))</f>
    </nc>
    <odxf>
      <border outline="0">
        <top/>
      </border>
    </odxf>
    <ndxf>
      <border outline="0">
        <top style="thin">
          <color indexed="8"/>
        </top>
      </border>
    </ndxf>
  </rcc>
  <rfmt sheetId="5" sqref="Q27" start="0" length="0">
    <dxf/>
  </rfmt>
  <rcc rId="1926" sId="5">
    <nc r="Q28">
      <f>(IF(ISNUMBER(B29),B29,0)+IF(ISNUMBER(E29),E29,0)+IF(ISNUMBER(H29),H29,0)+IF(ISNUMBER(K29),K29,0)+IF(ISNUMBER(N29),N29,0))</f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O27:O29">
    <dxf>
      <fill>
        <patternFill>
          <bgColor theme="1"/>
        </patternFill>
      </fill>
    </dxf>
  </rfmt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F32">
    <dxf>
      <fill>
        <patternFill>
          <bgColor theme="0"/>
        </patternFill>
      </fill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24FAACD5-7F51-46C5-A7B7-D9DCB39FF0DB}" name="Sandra Barthelemy" id="-2060138030" dateTime="2021-10-04T15:37:20"/>
</user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Relationship Id="rId9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Relationship Id="rId9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Relationship Id="rId9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Relationship Id="rId9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7"/>
  <sheetViews>
    <sheetView showRuler="0" view="pageBreakPreview" zoomScaleNormal="100" zoomScaleSheetLayoutView="100" workbookViewId="0">
      <selection activeCell="O30" sqref="O30"/>
    </sheetView>
  </sheetViews>
  <sheetFormatPr baseColWidth="10" defaultColWidth="11.42578125" defaultRowHeight="15" x14ac:dyDescent="0.25"/>
  <cols>
    <col min="1" max="1" width="6.7109375" style="35" customWidth="1"/>
    <col min="2" max="3" width="10.7109375" style="35" customWidth="1"/>
    <col min="4" max="4" width="6.7109375" style="35" customWidth="1"/>
    <col min="5" max="6" width="10.7109375" style="35" customWidth="1"/>
    <col min="7" max="7" width="6.7109375" style="35" customWidth="1"/>
    <col min="8" max="9" width="10.7109375" style="35" customWidth="1"/>
    <col min="10" max="10" width="6.7109375" style="35" customWidth="1"/>
    <col min="11" max="12" width="10.7109375" style="35" customWidth="1"/>
    <col min="13" max="13" width="6.7109375" style="35" customWidth="1"/>
    <col min="14" max="15" width="10.7109375" style="35" customWidth="1"/>
    <col min="16" max="16" width="3.28515625" style="35" customWidth="1"/>
    <col min="17" max="17" width="8.5703125" style="35" bestFit="1" customWidth="1"/>
    <col min="18" max="18" width="8.140625" style="35" customWidth="1"/>
    <col min="19" max="19" width="8.5703125" style="35" bestFit="1" customWidth="1"/>
    <col min="20" max="16384" width="11.42578125" style="35"/>
  </cols>
  <sheetData>
    <row r="1" spans="1:19" customFormat="1" x14ac:dyDescent="0.25">
      <c r="A1" s="79" t="s">
        <v>0</v>
      </c>
      <c r="B1" s="80"/>
      <c r="C1" s="80"/>
      <c r="D1" s="81"/>
      <c r="E1" s="81"/>
      <c r="F1" s="79" t="s">
        <v>2</v>
      </c>
      <c r="G1" s="82"/>
      <c r="H1" s="82"/>
      <c r="I1" s="82"/>
      <c r="J1" s="82"/>
      <c r="K1" s="82"/>
      <c r="L1" s="79" t="s">
        <v>3</v>
      </c>
      <c r="M1" s="82"/>
      <c r="N1" s="83" t="s">
        <v>29</v>
      </c>
      <c r="O1" s="84" t="s">
        <v>30</v>
      </c>
      <c r="P1" s="85"/>
      <c r="Q1" s="86" t="s">
        <v>31</v>
      </c>
      <c r="R1" s="87"/>
      <c r="S1" s="87"/>
    </row>
    <row r="2" spans="1:19" customFormat="1" x14ac:dyDescent="0.25">
      <c r="A2" s="79"/>
      <c r="B2" s="80"/>
      <c r="C2" s="80"/>
      <c r="D2" s="81"/>
      <c r="E2" s="81"/>
      <c r="F2" s="79"/>
      <c r="G2" s="82"/>
      <c r="H2" s="82"/>
      <c r="I2" s="82"/>
      <c r="J2" s="82"/>
      <c r="K2" s="82"/>
      <c r="L2" s="79"/>
      <c r="M2" s="82"/>
      <c r="N2" s="83" t="s">
        <v>32</v>
      </c>
      <c r="O2" s="83" t="s">
        <v>33</v>
      </c>
      <c r="P2" s="80"/>
      <c r="Q2" s="87"/>
      <c r="R2" s="87"/>
      <c r="S2" s="87"/>
    </row>
    <row r="3" spans="1:19" customFormat="1" x14ac:dyDescent="0.25">
      <c r="A3" s="79" t="s">
        <v>1</v>
      </c>
      <c r="B3" s="80"/>
      <c r="C3" s="79"/>
      <c r="D3" s="81"/>
      <c r="E3" s="81"/>
      <c r="F3" s="80"/>
      <c r="G3" s="82"/>
      <c r="H3" s="82"/>
      <c r="I3" s="82"/>
      <c r="J3" s="82"/>
      <c r="K3" s="82"/>
      <c r="L3" s="88"/>
      <c r="M3" s="89"/>
      <c r="N3" s="90"/>
      <c r="O3" s="91"/>
      <c r="P3" s="80"/>
      <c r="Q3" s="87"/>
      <c r="R3" s="87"/>
      <c r="S3" s="87"/>
    </row>
    <row r="4" spans="1:19" customFormat="1" x14ac:dyDescent="0.25">
      <c r="A4" s="80"/>
      <c r="B4" s="79"/>
      <c r="C4" s="79"/>
      <c r="D4" s="81"/>
      <c r="E4" s="81"/>
      <c r="F4" s="81"/>
      <c r="G4" s="80"/>
      <c r="H4" s="82"/>
      <c r="I4" s="82"/>
      <c r="J4" s="82"/>
      <c r="K4" s="82"/>
      <c r="L4" s="88" t="s">
        <v>26</v>
      </c>
      <c r="M4" s="92" t="s">
        <v>22</v>
      </c>
      <c r="N4" s="93" t="s">
        <v>24</v>
      </c>
      <c r="O4" s="215" t="s">
        <v>27</v>
      </c>
      <c r="P4" s="215"/>
      <c r="Q4" s="215"/>
      <c r="R4" s="215"/>
      <c r="S4" s="215"/>
    </row>
    <row r="5" spans="1:19" customFormat="1" ht="15.75" x14ac:dyDescent="0.25">
      <c r="A5" s="165" t="s">
        <v>39</v>
      </c>
      <c r="B5" s="79"/>
      <c r="C5" s="79"/>
      <c r="D5" s="81"/>
      <c r="E5" s="81"/>
      <c r="F5" s="81"/>
      <c r="G5" s="204" t="s">
        <v>40</v>
      </c>
      <c r="H5" s="205"/>
      <c r="I5" s="205"/>
      <c r="J5" s="205"/>
      <c r="K5" s="205"/>
      <c r="L5" s="206"/>
      <c r="M5" s="92" t="s">
        <v>22</v>
      </c>
      <c r="N5" s="93" t="s">
        <v>25</v>
      </c>
      <c r="O5" s="215"/>
      <c r="P5" s="215"/>
      <c r="Q5" s="215"/>
      <c r="R5" s="215"/>
      <c r="S5" s="215"/>
    </row>
    <row r="6" spans="1:19" customFormat="1" ht="15.75" x14ac:dyDescent="0.25">
      <c r="A6" s="80"/>
      <c r="B6" s="79"/>
      <c r="C6" s="94"/>
      <c r="D6" s="95"/>
      <c r="E6" s="95"/>
      <c r="F6" s="81"/>
      <c r="G6" s="96" t="s">
        <v>41</v>
      </c>
      <c r="H6" s="96"/>
      <c r="I6" s="97"/>
      <c r="J6" s="95"/>
      <c r="K6" s="95"/>
      <c r="L6" s="81"/>
      <c r="M6" s="92"/>
      <c r="N6" s="98"/>
      <c r="O6" s="216"/>
      <c r="P6" s="216"/>
      <c r="Q6" s="216"/>
      <c r="R6" s="216"/>
      <c r="S6" s="216"/>
    </row>
    <row r="7" spans="1:19" x14ac:dyDescent="0.25">
      <c r="A7" s="80"/>
      <c r="B7" s="80"/>
      <c r="C7" s="80"/>
      <c r="D7" s="99"/>
      <c r="E7" s="99"/>
      <c r="F7" s="99"/>
      <c r="G7" s="80"/>
      <c r="H7" s="80"/>
      <c r="I7" s="100"/>
      <c r="J7" s="99"/>
      <c r="K7" s="99"/>
      <c r="L7" s="99"/>
      <c r="M7" s="99"/>
      <c r="N7" s="99"/>
      <c r="O7" s="101"/>
      <c r="P7" s="101"/>
      <c r="Q7" s="102"/>
      <c r="R7" s="103">
        <v>0.80555555555555547</v>
      </c>
      <c r="S7" s="102"/>
    </row>
    <row r="9" spans="1:19" s="49" customFormat="1" ht="60" x14ac:dyDescent="0.2">
      <c r="A9" s="198" t="s">
        <v>16</v>
      </c>
      <c r="B9" s="199"/>
      <c r="C9" s="200"/>
      <c r="D9" s="201" t="s">
        <v>17</v>
      </c>
      <c r="E9" s="190"/>
      <c r="F9" s="191"/>
      <c r="G9" s="189" t="s">
        <v>18</v>
      </c>
      <c r="H9" s="190"/>
      <c r="I9" s="191"/>
      <c r="J9" s="189" t="s">
        <v>19</v>
      </c>
      <c r="K9" s="190"/>
      <c r="L9" s="191"/>
      <c r="M9" s="189" t="s">
        <v>20</v>
      </c>
      <c r="N9" s="190"/>
      <c r="O9" s="191"/>
      <c r="P9" s="48"/>
      <c r="Q9" s="104" t="s">
        <v>9</v>
      </c>
      <c r="R9" s="104"/>
      <c r="S9" s="104" t="s">
        <v>10</v>
      </c>
    </row>
    <row r="10" spans="1:19" x14ac:dyDescent="0.25">
      <c r="A10" s="192"/>
      <c r="B10" s="194"/>
      <c r="C10" s="194"/>
      <c r="D10" s="195"/>
      <c r="E10" s="196" t="s">
        <v>11</v>
      </c>
      <c r="F10" s="196"/>
      <c r="G10" s="182">
        <v>44811</v>
      </c>
      <c r="H10" s="196" t="s">
        <v>11</v>
      </c>
      <c r="I10" s="196"/>
      <c r="J10" s="182">
        <v>44805</v>
      </c>
      <c r="K10" s="196" t="s">
        <v>11</v>
      </c>
      <c r="L10" s="196"/>
      <c r="M10" s="182">
        <v>44806</v>
      </c>
      <c r="N10" s="202" t="s">
        <v>11</v>
      </c>
      <c r="O10" s="202"/>
      <c r="P10" s="50"/>
      <c r="Q10" s="207">
        <f>(IF(ISNUMBER(B11),B11,0)+IF(ISNUMBER(E11),E11,0)+IF(ISNUMBER(H11),H11,0)+IF(ISNUMBER(K11),K11,0)+IF(ISNUMBER(N11),N11,0))</f>
        <v>0</v>
      </c>
      <c r="R10" s="105"/>
      <c r="S10" s="209" t="str">
        <f>IF(R11=0,TEXT($R$7-Q10,"-hh:mm"),IF(R11&gt;0,TEXT(R11,"hh:mm")))</f>
        <v>-19:20</v>
      </c>
    </row>
    <row r="11" spans="1:19" x14ac:dyDescent="0.25">
      <c r="A11" s="193"/>
      <c r="B11" s="197"/>
      <c r="C11" s="197"/>
      <c r="D11" s="195"/>
      <c r="E11" s="203"/>
      <c r="F11" s="203"/>
      <c r="G11" s="182"/>
      <c r="H11" s="203"/>
      <c r="I11" s="203"/>
      <c r="J11" s="182"/>
      <c r="K11" s="203"/>
      <c r="L11" s="203"/>
      <c r="M11" s="182"/>
      <c r="N11" s="203"/>
      <c r="O11" s="203"/>
      <c r="P11" s="52"/>
      <c r="Q11" s="207"/>
      <c r="R11" s="106">
        <f>IF(Q10&gt;$R$7,Q10-$R$7,0)</f>
        <v>0</v>
      </c>
      <c r="S11" s="210"/>
    </row>
    <row r="12" spans="1:19" x14ac:dyDescent="0.25">
      <c r="A12" s="185">
        <v>44809</v>
      </c>
      <c r="B12" s="196"/>
      <c r="C12" s="196"/>
      <c r="D12" s="182">
        <v>44810</v>
      </c>
      <c r="E12" s="196" t="s">
        <v>11</v>
      </c>
      <c r="F12" s="196"/>
      <c r="G12" s="182">
        <v>44818</v>
      </c>
      <c r="H12" s="196" t="s">
        <v>11</v>
      </c>
      <c r="I12" s="196"/>
      <c r="J12" s="182">
        <v>44812</v>
      </c>
      <c r="K12" s="196" t="s">
        <v>11</v>
      </c>
      <c r="L12" s="196"/>
      <c r="M12" s="182">
        <v>44813</v>
      </c>
      <c r="N12" s="196" t="s">
        <v>11</v>
      </c>
      <c r="O12" s="196"/>
      <c r="P12" s="50"/>
      <c r="Q12" s="207">
        <f>(IF(ISNUMBER(B13),B13,0)+IF(ISNUMBER(E13),E13,0)+IF(ISNUMBER(H13),H13,0)+IF(ISNUMBER(K13),K13,0)+IF(ISNUMBER(N13),N13,0))</f>
        <v>0</v>
      </c>
      <c r="R12" s="107"/>
      <c r="S12" s="208" t="str">
        <f>IF(R13&lt;=0,TEXT($R$7-Q12,"-hh:mm"),IF(R13&gt;0,TEXT(R13,"hh:mm")))</f>
        <v>-19:20</v>
      </c>
    </row>
    <row r="13" spans="1:19" x14ac:dyDescent="0.25">
      <c r="A13" s="185"/>
      <c r="B13" s="203"/>
      <c r="C13" s="203"/>
      <c r="D13" s="182"/>
      <c r="E13" s="203"/>
      <c r="F13" s="203"/>
      <c r="G13" s="182"/>
      <c r="H13" s="211"/>
      <c r="I13" s="212"/>
      <c r="J13" s="182"/>
      <c r="K13" s="203"/>
      <c r="L13" s="203"/>
      <c r="M13" s="182"/>
      <c r="N13" s="203"/>
      <c r="O13" s="203"/>
      <c r="P13" s="52"/>
      <c r="Q13" s="207"/>
      <c r="R13" s="106">
        <f>IF(Q12&gt;$R$7,Q12-R$7,0)</f>
        <v>0</v>
      </c>
      <c r="S13" s="208"/>
    </row>
    <row r="14" spans="1:19" x14ac:dyDescent="0.25">
      <c r="A14" s="185">
        <v>44816</v>
      </c>
      <c r="B14" s="196" t="s">
        <v>11</v>
      </c>
      <c r="C14" s="196"/>
      <c r="D14" s="182">
        <v>44817</v>
      </c>
      <c r="E14" s="196" t="s">
        <v>11</v>
      </c>
      <c r="F14" s="196"/>
      <c r="G14" s="182">
        <v>44825</v>
      </c>
      <c r="H14" s="196"/>
      <c r="I14" s="196"/>
      <c r="J14" s="182">
        <v>44819</v>
      </c>
      <c r="K14" s="196" t="s">
        <v>11</v>
      </c>
      <c r="L14" s="196"/>
      <c r="M14" s="182">
        <v>44820</v>
      </c>
      <c r="N14" s="196" t="s">
        <v>11</v>
      </c>
      <c r="O14" s="196"/>
      <c r="P14" s="50"/>
      <c r="Q14" s="207">
        <f>(IF(ISNUMBER(B15),B15,0)+IF(ISNUMBER(E15),E15,0)+IF(ISNUMBER(H15),H15,0)+IF(ISNUMBER(K15),K15,0)+IF(ISNUMBER(N15),N15,0))</f>
        <v>0</v>
      </c>
      <c r="R14" s="107"/>
      <c r="S14" s="208" t="str">
        <f>IF(R15&lt;=0,TEXT($R$7-Q14,"-hh:mm"),IF(R15&gt;0,TEXT(R15,"hh:mm")))</f>
        <v>-19:20</v>
      </c>
    </row>
    <row r="15" spans="1:19" x14ac:dyDescent="0.25">
      <c r="A15" s="185"/>
      <c r="B15" s="203"/>
      <c r="C15" s="203"/>
      <c r="D15" s="182"/>
      <c r="E15" s="203"/>
      <c r="F15" s="203"/>
      <c r="G15" s="182"/>
      <c r="H15" s="203"/>
      <c r="I15" s="203"/>
      <c r="J15" s="182"/>
      <c r="K15" s="203"/>
      <c r="L15" s="203"/>
      <c r="M15" s="182"/>
      <c r="N15" s="203"/>
      <c r="O15" s="203"/>
      <c r="P15" s="52"/>
      <c r="Q15" s="207"/>
      <c r="R15" s="106">
        <f>IF(Q14&gt;$R$7,Q14-R$7,0)</f>
        <v>0</v>
      </c>
      <c r="S15" s="208"/>
    </row>
    <row r="16" spans="1:19" x14ac:dyDescent="0.25">
      <c r="A16" s="185">
        <v>44823</v>
      </c>
      <c r="B16" s="196" t="s">
        <v>11</v>
      </c>
      <c r="C16" s="196"/>
      <c r="D16" s="182">
        <v>44824</v>
      </c>
      <c r="E16" s="196" t="s">
        <v>11</v>
      </c>
      <c r="F16" s="196"/>
      <c r="G16" s="182">
        <v>44832</v>
      </c>
      <c r="H16" s="196" t="s">
        <v>11</v>
      </c>
      <c r="I16" s="196"/>
      <c r="J16" s="182">
        <v>44826</v>
      </c>
      <c r="K16" s="196" t="s">
        <v>11</v>
      </c>
      <c r="L16" s="196"/>
      <c r="M16" s="182">
        <v>44827</v>
      </c>
      <c r="N16" s="196" t="s">
        <v>11</v>
      </c>
      <c r="O16" s="196"/>
      <c r="P16" s="50"/>
      <c r="Q16" s="207">
        <f>(IF(ISNUMBER(B17),B17,0)+IF(ISNUMBER(E17),E17,0)+IF(ISNUMBER(H17),H17,0)+IF(ISNUMBER(K17),K17,0)+IF(ISNUMBER(N17),N17,0))</f>
        <v>0</v>
      </c>
      <c r="R16" s="107"/>
      <c r="S16" s="208" t="str">
        <f>IF(R17&lt;=0,TEXT($R$7-Q16,"-hh:mm"),IF(R17&gt;0,TEXT(R17,"hh:mm")))</f>
        <v>-19:20</v>
      </c>
    </row>
    <row r="17" spans="1:19" x14ac:dyDescent="0.25">
      <c r="A17" s="185"/>
      <c r="B17" s="203"/>
      <c r="C17" s="203"/>
      <c r="D17" s="182"/>
      <c r="E17" s="203"/>
      <c r="F17" s="203"/>
      <c r="G17" s="182"/>
      <c r="H17" s="203"/>
      <c r="I17" s="203"/>
      <c r="J17" s="182"/>
      <c r="K17" s="203"/>
      <c r="L17" s="203"/>
      <c r="M17" s="182"/>
      <c r="N17" s="203"/>
      <c r="O17" s="203"/>
      <c r="P17" s="52"/>
      <c r="Q17" s="207"/>
      <c r="R17" s="106">
        <f>IF(Q16&gt;$R$7,Q16-R$7,0)</f>
        <v>0</v>
      </c>
      <c r="S17" s="208"/>
    </row>
    <row r="18" spans="1:19" x14ac:dyDescent="0.25">
      <c r="A18" s="185">
        <v>44830</v>
      </c>
      <c r="B18" s="196" t="s">
        <v>11</v>
      </c>
      <c r="C18" s="196"/>
      <c r="D18" s="182">
        <v>44831</v>
      </c>
      <c r="E18" s="196" t="s">
        <v>11</v>
      </c>
      <c r="F18" s="196"/>
      <c r="G18" s="182">
        <v>44839</v>
      </c>
      <c r="H18" s="196" t="s">
        <v>11</v>
      </c>
      <c r="I18" s="196"/>
      <c r="J18" s="182">
        <v>44833</v>
      </c>
      <c r="K18" s="196" t="s">
        <v>11</v>
      </c>
      <c r="L18" s="196"/>
      <c r="M18" s="182">
        <v>44834</v>
      </c>
      <c r="N18" s="196" t="s">
        <v>11</v>
      </c>
      <c r="O18" s="196"/>
      <c r="P18" s="50"/>
      <c r="Q18" s="207">
        <f>(IF(ISNUMBER(B19),B19,0)+IF(ISNUMBER(E19),E19,0)+IF(ISNUMBER(H19),H19,0)+IF(ISNUMBER(K19),K19,0)+IF(ISNUMBER(N19),N19,0))</f>
        <v>0</v>
      </c>
      <c r="R18" s="107"/>
      <c r="S18" s="208" t="str">
        <f>IF(R19&lt;=0,TEXT($R$7-Q18,"-hh:mm"),IF(R19&gt;0,TEXT(R19,"hh:mm")))</f>
        <v>-19:20</v>
      </c>
    </row>
    <row r="19" spans="1:19" x14ac:dyDescent="0.25">
      <c r="A19" s="185"/>
      <c r="B19" s="203"/>
      <c r="C19" s="203"/>
      <c r="D19" s="182"/>
      <c r="E19" s="203"/>
      <c r="F19" s="203"/>
      <c r="G19" s="182"/>
      <c r="H19" s="203"/>
      <c r="I19" s="203"/>
      <c r="J19" s="182"/>
      <c r="K19" s="203"/>
      <c r="L19" s="203"/>
      <c r="M19" s="182"/>
      <c r="N19" s="203"/>
      <c r="O19" s="203"/>
      <c r="P19" s="52"/>
      <c r="Q19" s="207"/>
      <c r="R19" s="106">
        <f>IF(Q18&gt;$R$7,Q18-R$7,0)</f>
        <v>0</v>
      </c>
      <c r="S19" s="208"/>
    </row>
    <row r="20" spans="1:19" x14ac:dyDescent="0.25">
      <c r="A20" s="185">
        <v>44837</v>
      </c>
      <c r="B20" s="196" t="s">
        <v>11</v>
      </c>
      <c r="C20" s="196"/>
      <c r="D20" s="182">
        <v>44838</v>
      </c>
      <c r="E20" s="196" t="s">
        <v>11</v>
      </c>
      <c r="F20" s="196"/>
      <c r="G20" s="182">
        <v>44846</v>
      </c>
      <c r="H20" s="196" t="s">
        <v>11</v>
      </c>
      <c r="I20" s="196"/>
      <c r="J20" s="182">
        <v>44840</v>
      </c>
      <c r="K20" s="196" t="s">
        <v>11</v>
      </c>
      <c r="L20" s="196"/>
      <c r="M20" s="182">
        <v>44841</v>
      </c>
      <c r="N20" s="196" t="s">
        <v>11</v>
      </c>
      <c r="O20" s="196"/>
      <c r="P20" s="50"/>
      <c r="Q20" s="207">
        <f>(IF(ISNUMBER(B21),B21,0)+IF(ISNUMBER(E21),E21,0)+IF(ISNUMBER(H21),H21,0)+IF(ISNUMBER(K21),K21,0)+IF(ISNUMBER(N21),N21,0))</f>
        <v>0</v>
      </c>
      <c r="R20" s="107"/>
      <c r="S20" s="208" t="str">
        <f>IF(R21&lt;=0,TEXT($R$7-Q20,"-hh:mm"),IF(R21&gt;0,TEXT(R21,"hh:mm")))</f>
        <v>-19:20</v>
      </c>
    </row>
    <row r="21" spans="1:19" x14ac:dyDescent="0.25">
      <c r="A21" s="186"/>
      <c r="B21" s="203"/>
      <c r="C21" s="203"/>
      <c r="D21" s="182"/>
      <c r="E21" s="203"/>
      <c r="F21" s="203"/>
      <c r="G21" s="182"/>
      <c r="H21" s="203"/>
      <c r="I21" s="203"/>
      <c r="J21" s="182"/>
      <c r="K21" s="203"/>
      <c r="L21" s="203"/>
      <c r="M21" s="182"/>
      <c r="N21" s="203"/>
      <c r="O21" s="203"/>
      <c r="P21" s="52"/>
      <c r="Q21" s="207"/>
      <c r="R21" s="106">
        <f>IF(Q20&gt;$R$7,Q20-R$7,0)</f>
        <v>0</v>
      </c>
      <c r="S21" s="208"/>
    </row>
    <row r="22" spans="1:19" x14ac:dyDescent="0.25">
      <c r="A22" s="183">
        <v>44844</v>
      </c>
      <c r="B22" s="223" t="s">
        <v>11</v>
      </c>
      <c r="C22" s="196"/>
      <c r="D22" s="182">
        <v>44845</v>
      </c>
      <c r="E22" s="196" t="s">
        <v>11</v>
      </c>
      <c r="F22" s="196"/>
      <c r="G22" s="182">
        <v>44853</v>
      </c>
      <c r="H22" s="196" t="s">
        <v>11</v>
      </c>
      <c r="I22" s="196"/>
      <c r="J22" s="182">
        <v>44847</v>
      </c>
      <c r="K22" s="196" t="s">
        <v>11</v>
      </c>
      <c r="L22" s="196"/>
      <c r="M22" s="182">
        <v>44848</v>
      </c>
      <c r="N22" s="196" t="s">
        <v>11</v>
      </c>
      <c r="O22" s="196"/>
      <c r="P22" s="50"/>
      <c r="Q22" s="207">
        <f>(IF(ISNUMBER(B23),B23,0)+IF(ISNUMBER(E23),E23,0)+IF(ISNUMBER(H23),H23,0)+IF(ISNUMBER(K23),K23,0)+IF(ISNUMBER(N23),N23,0))</f>
        <v>0</v>
      </c>
      <c r="R22" s="107"/>
      <c r="S22" s="208" t="str">
        <f>IF(R23&lt;=0,TEXT($R$7-Q22,"-hh:mm"),IF(R23&gt;0,TEXT(R23,"hh:mm")))</f>
        <v>-19:20</v>
      </c>
    </row>
    <row r="23" spans="1:19" x14ac:dyDescent="0.25">
      <c r="A23" s="183"/>
      <c r="B23" s="214"/>
      <c r="C23" s="213"/>
      <c r="D23" s="184"/>
      <c r="E23" s="213"/>
      <c r="F23" s="213"/>
      <c r="G23" s="184"/>
      <c r="H23" s="213"/>
      <c r="I23" s="213"/>
      <c r="J23" s="182"/>
      <c r="K23" s="213"/>
      <c r="L23" s="213"/>
      <c r="M23" s="182"/>
      <c r="N23" s="213"/>
      <c r="O23" s="213"/>
      <c r="P23" s="52"/>
      <c r="Q23" s="224"/>
      <c r="R23" s="106">
        <f>IF(Q22&gt;$R$7,Q22-R$7,0)</f>
        <v>0</v>
      </c>
      <c r="S23" s="208"/>
    </row>
    <row r="24" spans="1:19" x14ac:dyDescent="0.25">
      <c r="A24" s="149">
        <v>44851</v>
      </c>
      <c r="B24" s="148" t="s">
        <v>11</v>
      </c>
      <c r="C24" s="154"/>
      <c r="D24" s="149">
        <v>44852</v>
      </c>
      <c r="E24" s="148" t="s">
        <v>11</v>
      </c>
      <c r="F24" s="155"/>
      <c r="G24" s="149">
        <v>44489</v>
      </c>
      <c r="H24" s="148" t="s">
        <v>11</v>
      </c>
      <c r="I24" s="155"/>
      <c r="J24" s="149">
        <v>44854</v>
      </c>
      <c r="K24" s="136" t="s">
        <v>11</v>
      </c>
      <c r="L24" s="155"/>
      <c r="M24" s="149">
        <v>44855</v>
      </c>
      <c r="N24" s="136" t="s">
        <v>11</v>
      </c>
      <c r="O24" s="155"/>
      <c r="P24" s="162"/>
      <c r="Q24" s="130">
        <f>(IF(ISNUMBER(B25),B25,0)+IF(ISNUMBER(E25),E25,0)+IF(ISNUMBER(H25),H25,0)+IF(ISNUMBER(K25),K25,0)+IF(ISNUMBER(N25),N25,0))</f>
        <v>0</v>
      </c>
      <c r="R24" s="163"/>
      <c r="S24" s="129" t="str">
        <f>IF(R25&lt;=0,TEXT($R$7-Q24,"-hh:mm"),IF(R25&gt;0,TEXT(R25,"hh:mm")))</f>
        <v>-19:20</v>
      </c>
    </row>
    <row r="25" spans="1:19" x14ac:dyDescent="0.25">
      <c r="A25" s="150"/>
      <c r="B25" s="151"/>
      <c r="C25" s="152"/>
      <c r="D25" s="150"/>
      <c r="E25" s="151"/>
      <c r="F25" s="147"/>
      <c r="G25" s="150"/>
      <c r="H25" s="151"/>
      <c r="I25" s="147"/>
      <c r="J25" s="150"/>
      <c r="K25" s="151"/>
      <c r="L25" s="147"/>
      <c r="M25" s="150"/>
      <c r="N25" s="151"/>
      <c r="O25" s="147"/>
      <c r="P25" s="135"/>
      <c r="Q25" s="130"/>
      <c r="R25" s="164">
        <f>IF(Q24&gt;$R$7,Q24-R$7,0)</f>
        <v>0</v>
      </c>
      <c r="S25" s="131"/>
    </row>
    <row r="26" spans="1:19" ht="15.75" thickBot="1" x14ac:dyDescent="0.3">
      <c r="Q26" s="108"/>
      <c r="R26" s="108"/>
      <c r="S26" s="108"/>
    </row>
    <row r="27" spans="1:19" ht="45.75" thickBot="1" x14ac:dyDescent="0.3">
      <c r="A27" s="217" t="s">
        <v>21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9"/>
      <c r="O27" s="46"/>
      <c r="P27" s="46"/>
      <c r="Q27" s="109" t="s">
        <v>13</v>
      </c>
      <c r="R27" s="110">
        <f>+R11+R13+R15+R17+R19+R21+R23</f>
        <v>0</v>
      </c>
      <c r="S27" s="110">
        <f>+R11+R13+R15+R17+R19+R21+R23</f>
        <v>0</v>
      </c>
    </row>
    <row r="28" spans="1:19" x14ac:dyDescent="0.25">
      <c r="S28" s="55"/>
    </row>
    <row r="29" spans="1:19" x14ac:dyDescent="0.25">
      <c r="B29" s="220" t="s">
        <v>14</v>
      </c>
      <c r="C29" s="221"/>
      <c r="D29" s="221"/>
      <c r="E29" s="221"/>
      <c r="F29" s="221"/>
      <c r="G29" s="222"/>
      <c r="H29" s="56"/>
      <c r="R29" s="55"/>
      <c r="S29" s="55"/>
    </row>
    <row r="31" spans="1:19" ht="15.75" thickBot="1" x14ac:dyDescent="0.3"/>
    <row r="32" spans="1:19" x14ac:dyDescent="0.25">
      <c r="A32" s="65" t="s">
        <v>23</v>
      </c>
      <c r="B32" s="66"/>
      <c r="C32" s="134" t="s">
        <v>38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7"/>
    </row>
    <row r="33" spans="1:19" x14ac:dyDescent="0.25">
      <c r="A33" s="68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69"/>
    </row>
    <row r="34" spans="1:19" x14ac:dyDescent="0.25">
      <c r="A34" s="68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69"/>
    </row>
    <row r="35" spans="1:19" x14ac:dyDescent="0.25">
      <c r="A35" s="68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69"/>
    </row>
    <row r="36" spans="1:19" x14ac:dyDescent="0.25">
      <c r="A36" s="68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69"/>
    </row>
    <row r="37" spans="1:19" ht="15.75" thickBot="1" x14ac:dyDescent="0.3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2"/>
    </row>
  </sheetData>
  <sheetProtection selectLockedCells="1" selectUnlockedCells="1"/>
  <customSheetViews>
    <customSheetView guid="{2F3A78EC-40E2-48E8-8E62-A55AB8215E8C}" showPageBreaks="1" fitToPage="1" printArea="1" view="pageBreakPreview" showRuler="0">
      <selection activeCell="O30" sqref="O30"/>
      <pageMargins left="0.31496062992125984" right="0.51181102362204722" top="0.62992125984251968" bottom="0.86614173228346458" header="0.15748031496062992" footer="0.15748031496062992"/>
      <printOptions horizontalCentered="1"/>
      <pageSetup paperSize="9" scale="79" firstPageNumber="0" orientation="landscape" horizontalDpi="300" verticalDpi="300" r:id="rId1"/>
      <headerFooter alignWithMargins="0"/>
    </customSheetView>
    <customSheetView guid="{892B4A4D-2A82-440F-AD3B-082B134F2BA8}" showPageBreaks="1" fitToPage="1" printArea="1" hiddenColumns="1" showRuler="0">
      <selection activeCell="E14" sqref="E14:F14"/>
      <pageMargins left="0.31496062992125984" right="0.51181102362204722" top="0.62992125984251968" bottom="0.86614173228346458" header="0.15748031496062992" footer="0.15748031496062992"/>
      <printOptions horizontalCentered="1"/>
      <pageSetup paperSize="9" scale="79" firstPageNumber="0" orientation="landscape" horizontalDpi="300" verticalDpi="300" r:id="rId2"/>
      <headerFooter alignWithMargins="0"/>
    </customSheetView>
    <customSheetView guid="{069C010B-D19E-4D1F-9A31-488675FAFE8B}" showPageBreaks="1" fitToPage="1" printArea="1" view="pageBreakPreview" showRuler="0" topLeftCell="A16">
      <selection activeCell="P20" sqref="P20"/>
      <pageMargins left="0.31496062992125984" right="0.51181102362204722" top="0.62992125984251968" bottom="0.86614173228346458" header="0.15748031496062992" footer="0.15748031496062992"/>
      <printOptions horizontalCentered="1"/>
      <pageSetup paperSize="9" scale="76" firstPageNumber="0" orientation="landscape" horizontalDpi="300" verticalDpi="300" r:id="rId3"/>
      <headerFooter alignWithMargins="0"/>
    </customSheetView>
    <customSheetView guid="{DF3FAEBD-94A0-4899-A846-B71B72E0A0D4}" showPageBreaks="1" fitToPage="1" printArea="1" view="pageBreakPreview" showRuler="0" topLeftCell="A22">
      <selection activeCell="E13" sqref="E13:F13"/>
      <pageMargins left="0.31496062992125984" right="0.51181102362204722" top="0.62992125984251968" bottom="0.86614173228346458" header="0.15748031496062992" footer="0.15748031496062992"/>
      <printOptions horizontalCentered="1"/>
      <pageSetup paperSize="9" scale="72" firstPageNumber="0" orientation="landscape" horizontalDpi="300" verticalDpi="300" r:id="rId4"/>
      <headerFooter alignWithMargins="0"/>
    </customSheetView>
    <customSheetView guid="{2ED24E49-9D36-4727-80B9-0B5800C05970}" showPageBreaks="1" fitToPage="1" printArea="1" view="pageBreakPreview" showRuler="0" topLeftCell="C1">
      <selection activeCell="Q32" sqref="Q32"/>
      <pageMargins left="0.31496062992125984" right="0.51181102362204722" top="0.62992125984251968" bottom="0.86614173228346458" header="0.15748031496062992" footer="0.15748031496062992"/>
      <printOptions horizontalCentered="1"/>
      <pageSetup paperSize="9" scale="78" firstPageNumber="0" orientation="landscape" horizontalDpi="300" verticalDpi="300" r:id="rId5"/>
      <headerFooter alignWithMargins="0"/>
    </customSheetView>
    <customSheetView guid="{729659C4-2DA0-4EBA-B822-DAB91D1720CA}" showPageBreaks="1" fitToPage="1" printArea="1" view="pageBreakPreview" showRuler="0">
      <selection activeCell="K22" sqref="K22:L22"/>
      <pageMargins left="0.31496062992125984" right="0.51181102362204722" top="0.62992125984251968" bottom="0.86614173228346458" header="0.15748031496062992" footer="0.15748031496062992"/>
      <printOptions horizontalCentered="1"/>
      <pageSetup paperSize="9" scale="74" firstPageNumber="0" orientation="landscape" horizontalDpi="300" verticalDpi="300" r:id="rId6"/>
      <headerFooter alignWithMargins="0"/>
    </customSheetView>
    <customSheetView guid="{FA3AD15F-88D0-4310-95E2-14133D6543F1}" showPageBreaks="1" fitToPage="1" printArea="1" view="pageBreakPreview" showRuler="0">
      <selection activeCell="D18" sqref="D18:D19"/>
      <pageMargins left="0.31496062992125984" right="0.51181102362204722" top="0.62992125984251968" bottom="0.86614173228346458" header="0.15748031496062992" footer="0.15748031496062992"/>
      <printOptions horizontalCentered="1"/>
      <pageSetup paperSize="9" scale="79" firstPageNumber="0" orientation="landscape" horizontalDpi="300" verticalDpi="300" r:id="rId7"/>
      <headerFooter alignWithMargins="0"/>
    </customSheetView>
  </customSheetViews>
  <mergeCells count="96">
    <mergeCell ref="O4:S5"/>
    <mergeCell ref="O6:S6"/>
    <mergeCell ref="A27:N27"/>
    <mergeCell ref="B29:G29"/>
    <mergeCell ref="N22:O22"/>
    <mergeCell ref="B22:C22"/>
    <mergeCell ref="E22:F22"/>
    <mergeCell ref="Q22:Q23"/>
    <mergeCell ref="K21:L21"/>
    <mergeCell ref="H20:I20"/>
    <mergeCell ref="K20:L20"/>
    <mergeCell ref="N20:O20"/>
    <mergeCell ref="H21:I21"/>
    <mergeCell ref="S22:S23"/>
    <mergeCell ref="N23:O23"/>
    <mergeCell ref="H22:I22"/>
    <mergeCell ref="K22:L22"/>
    <mergeCell ref="K23:L23"/>
    <mergeCell ref="Q20:Q21"/>
    <mergeCell ref="S20:S21"/>
    <mergeCell ref="N21:O21"/>
    <mergeCell ref="B20:C20"/>
    <mergeCell ref="E20:F20"/>
    <mergeCell ref="B21:C21"/>
    <mergeCell ref="E21:F21"/>
    <mergeCell ref="H23:I23"/>
    <mergeCell ref="B23:C23"/>
    <mergeCell ref="E23:F23"/>
    <mergeCell ref="Q16:Q17"/>
    <mergeCell ref="S16:S17"/>
    <mergeCell ref="N17:O17"/>
    <mergeCell ref="K17:L17"/>
    <mergeCell ref="H16:I16"/>
    <mergeCell ref="K16:L16"/>
    <mergeCell ref="H18:I18"/>
    <mergeCell ref="N16:O16"/>
    <mergeCell ref="N18:O18"/>
    <mergeCell ref="Q18:Q19"/>
    <mergeCell ref="S18:S19"/>
    <mergeCell ref="N19:O19"/>
    <mergeCell ref="K19:L19"/>
    <mergeCell ref="H17:I17"/>
    <mergeCell ref="K18:L18"/>
    <mergeCell ref="H19:I19"/>
    <mergeCell ref="B16:C16"/>
    <mergeCell ref="E16:F16"/>
    <mergeCell ref="B17:C17"/>
    <mergeCell ref="E17:F17"/>
    <mergeCell ref="E19:F19"/>
    <mergeCell ref="B18:C18"/>
    <mergeCell ref="E18:F18"/>
    <mergeCell ref="B19:C19"/>
    <mergeCell ref="B14:C14"/>
    <mergeCell ref="E14:F14"/>
    <mergeCell ref="B15:C15"/>
    <mergeCell ref="N14:O14"/>
    <mergeCell ref="K14:L14"/>
    <mergeCell ref="H15:I15"/>
    <mergeCell ref="N15:O15"/>
    <mergeCell ref="K15:L15"/>
    <mergeCell ref="E15:F15"/>
    <mergeCell ref="Q12:Q13"/>
    <mergeCell ref="S12:S13"/>
    <mergeCell ref="N13:O13"/>
    <mergeCell ref="H11:I11"/>
    <mergeCell ref="K13:L13"/>
    <mergeCell ref="H12:I12"/>
    <mergeCell ref="K12:L12"/>
    <mergeCell ref="H14:I14"/>
    <mergeCell ref="N12:O12"/>
    <mergeCell ref="Q14:Q15"/>
    <mergeCell ref="S14:S15"/>
    <mergeCell ref="Q10:Q11"/>
    <mergeCell ref="K10:L10"/>
    <mergeCell ref="S10:S11"/>
    <mergeCell ref="N11:O11"/>
    <mergeCell ref="K11:L11"/>
    <mergeCell ref="H13:I13"/>
    <mergeCell ref="B12:C12"/>
    <mergeCell ref="E12:F12"/>
    <mergeCell ref="B13:C13"/>
    <mergeCell ref="E13:F13"/>
    <mergeCell ref="E11:F11"/>
    <mergeCell ref="G5:L5"/>
    <mergeCell ref="M9:O9"/>
    <mergeCell ref="A10:A11"/>
    <mergeCell ref="B10:C10"/>
    <mergeCell ref="D10:D11"/>
    <mergeCell ref="E10:F10"/>
    <mergeCell ref="B11:C11"/>
    <mergeCell ref="H10:I10"/>
    <mergeCell ref="A9:C9"/>
    <mergeCell ref="D9:F9"/>
    <mergeCell ref="G9:I9"/>
    <mergeCell ref="J9:L9"/>
    <mergeCell ref="N10:O10"/>
  </mergeCells>
  <phoneticPr fontId="0" type="noConversion"/>
  <conditionalFormatting sqref="S10:S25">
    <cfRule type="expression" dxfId="88" priority="26" stopIfTrue="1">
      <formula>IF(R11&gt;0,1,0)</formula>
    </cfRule>
    <cfRule type="expression" dxfId="87" priority="27" stopIfTrue="1">
      <formula>IF(R11&lt;=0,1,0)</formula>
    </cfRule>
  </conditionalFormatting>
  <conditionalFormatting sqref="S27">
    <cfRule type="expression" dxfId="86" priority="28" stopIfTrue="1">
      <formula>IF(R27&gt;0,1,0)</formula>
    </cfRule>
    <cfRule type="expression" dxfId="85" priority="29" stopIfTrue="1">
      <formula>IF(R27&lt;=0,1,0)</formula>
    </cfRule>
  </conditionalFormatting>
  <conditionalFormatting sqref="R11 R13 R15 R19 R21 R23:R25 R17 R27:S27">
    <cfRule type="cellIs" dxfId="84" priority="23" stopIfTrue="1" operator="greaterThan">
      <formula>0</formula>
    </cfRule>
    <cfRule type="cellIs" dxfId="83" priority="24" stopIfTrue="1" operator="lessThanOrEqual">
      <formula>0</formula>
    </cfRule>
  </conditionalFormatting>
  <conditionalFormatting sqref="B10:C10 E10:F10 H10:I10 K10:L10 N10:P10 N12:P12 K12:L12 H12:I12 E12:F12 B12:C12 B14:C14 B16:C16 B18:C18 B20:C20 B22:C22 E22:F22 E20:F20 E18:F18 E16:F16 E14:F14 H14:I14 H16:I16 H18:I18 H20:I20 H22:I22 K22:L22 K20:L20 K18:L18 K16:L16 K14:L14 N14:P14 N16:P16 N18:P18 N20:P20 N22:P22">
    <cfRule type="cellIs" dxfId="82" priority="25" stopIfTrue="1" operator="equal">
      <formula>"école"</formula>
    </cfRule>
  </conditionalFormatting>
  <conditionalFormatting sqref="S12:S13">
    <cfRule type="expression" dxfId="81" priority="17" stopIfTrue="1">
      <formula>IF(R13&gt;0,1,0)</formula>
    </cfRule>
    <cfRule type="expression" dxfId="80" priority="18" stopIfTrue="1">
      <formula>IF(R13&lt;=0,1,0)</formula>
    </cfRule>
  </conditionalFormatting>
  <dataValidations count="2">
    <dataValidation type="time" allowBlank="1" showErrorMessage="1" errorTitle="Erreur de saisie" error="Soit le format horaire n'est pas respecté, soit l'horaire saisi est ... impossible pour une journée..." sqref="B11:C11 N11:P11 H13:I13 K11:L11 E11:F11 E13:F13 N15:P15 K13:L13 N13:P13 K23:L25 B23:C25 H15:I15 E23:F25 N17:P17 B15:C15 E15:F15 H17:I17 K15:L15 N19:P19 B17:C17 E17:F17 H19:I19 K17:L17 N21:P21 B19:C19 E19:F19 H21:I21 K19:L19 N23:P25 B21:C21 E21:F21 H23:I25 K21:L21 H11:I11" xr:uid="{00000000-0002-0000-0000-000000000000}">
      <formula1>0.0416666666666667</formula1>
      <formula2>0.3125</formula2>
    </dataValidation>
    <dataValidation type="time" allowBlank="1" showErrorMessage="1" errorTitle="Erreur de saisie" error="Soit le format horaire n'est pas respecté, soit l'horaire saisi est ... impossible pour une journée..." sqref="B13:C13" xr:uid="{00000000-0002-0000-0000-000001000000}">
      <formula1>0.0416666666666667</formula1>
      <formula2>0.291666666666667</formula2>
    </dataValidation>
  </dataValidations>
  <printOptions horizontalCentered="1"/>
  <pageMargins left="0.31496062992125984" right="0.51181102362204722" top="0.62992125984251968" bottom="0.86614173228346458" header="0.15748031496062992" footer="0.15748031496062992"/>
  <pageSetup paperSize="9" scale="79" firstPageNumber="0" orientation="landscape" horizontalDpi="300" verticalDpi="300" r:id="rId8"/>
  <headerFooter alignWithMargins="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1"/>
  <sheetViews>
    <sheetView topLeftCell="A14" workbookViewId="0">
      <selection activeCell="C10" sqref="C10"/>
    </sheetView>
  </sheetViews>
  <sheetFormatPr baseColWidth="10" defaultRowHeight="12.75" x14ac:dyDescent="0.2"/>
  <cols>
    <col min="1" max="1" width="5.5703125" customWidth="1"/>
    <col min="2" max="3" width="10.7109375" customWidth="1"/>
    <col min="4" max="4" width="5.5703125" customWidth="1"/>
    <col min="5" max="6" width="10.7109375" customWidth="1"/>
    <col min="7" max="7" width="5.5703125" customWidth="1"/>
    <col min="8" max="9" width="10.7109375" customWidth="1"/>
    <col min="10" max="10" width="5.5703125" customWidth="1"/>
    <col min="11" max="12" width="10.7109375" customWidth="1"/>
    <col min="13" max="13" width="5.5703125" customWidth="1"/>
    <col min="14" max="15" width="10.7109375" customWidth="1"/>
    <col min="16" max="16" width="1.7109375" style="19" customWidth="1"/>
    <col min="17" max="17" width="10.5703125" customWidth="1"/>
    <col min="18" max="18" width="9.7109375" hidden="1" customWidth="1"/>
    <col min="19" max="19" width="8.7109375" customWidth="1"/>
  </cols>
  <sheetData>
    <row r="1" spans="1:19" ht="19.5" customHeight="1" x14ac:dyDescent="0.25">
      <c r="A1" s="34" t="s">
        <v>0</v>
      </c>
      <c r="B1" s="35"/>
      <c r="C1" s="35"/>
      <c r="D1" s="36"/>
      <c r="E1" s="36"/>
      <c r="F1" s="34" t="s">
        <v>2</v>
      </c>
      <c r="G1" s="37"/>
      <c r="H1" s="37"/>
      <c r="I1" s="37"/>
      <c r="J1" s="37"/>
      <c r="K1" s="37"/>
      <c r="L1" s="34" t="s">
        <v>3</v>
      </c>
      <c r="M1" s="37"/>
      <c r="N1" s="60" t="s">
        <v>35</v>
      </c>
      <c r="O1" s="61" t="s">
        <v>30</v>
      </c>
      <c r="P1" s="62"/>
      <c r="Q1" s="63" t="s">
        <v>31</v>
      </c>
      <c r="R1" s="39"/>
      <c r="S1" s="39"/>
    </row>
    <row r="2" spans="1:19" ht="16.5" customHeight="1" x14ac:dyDescent="0.25">
      <c r="A2" s="34"/>
      <c r="B2" s="35"/>
      <c r="C2" s="35"/>
      <c r="D2" s="36"/>
      <c r="E2" s="36"/>
      <c r="F2" s="34"/>
      <c r="G2" s="37"/>
      <c r="H2" s="37"/>
      <c r="I2" s="37"/>
      <c r="J2" s="37"/>
      <c r="K2" s="37"/>
      <c r="L2" s="34"/>
      <c r="M2" s="37"/>
      <c r="N2" s="60" t="s">
        <v>32</v>
      </c>
      <c r="O2" s="60" t="s">
        <v>33</v>
      </c>
      <c r="P2" s="35"/>
      <c r="Q2" s="39"/>
      <c r="R2" s="39"/>
      <c r="S2" s="39"/>
    </row>
    <row r="3" spans="1:19" ht="15" customHeight="1" x14ac:dyDescent="0.25">
      <c r="A3" s="34" t="s">
        <v>1</v>
      </c>
      <c r="B3" s="35"/>
      <c r="C3" s="34"/>
      <c r="D3" s="36"/>
      <c r="E3" s="36"/>
      <c r="F3" s="35"/>
      <c r="G3" s="37"/>
      <c r="H3" s="37"/>
      <c r="I3" s="37"/>
      <c r="J3" s="37"/>
      <c r="K3" s="37"/>
      <c r="L3" s="40"/>
      <c r="M3" s="58"/>
      <c r="N3" s="33"/>
      <c r="O3" s="38"/>
      <c r="P3" s="35"/>
      <c r="Q3" s="39"/>
      <c r="R3" s="39"/>
      <c r="S3" s="39"/>
    </row>
    <row r="4" spans="1:19" ht="15" customHeight="1" x14ac:dyDescent="0.25">
      <c r="A4" s="35"/>
      <c r="B4" s="34"/>
      <c r="C4" s="34"/>
      <c r="D4" s="36"/>
      <c r="E4" s="36"/>
      <c r="F4" s="36"/>
      <c r="G4" s="35"/>
      <c r="H4" s="37"/>
      <c r="I4" s="37"/>
      <c r="J4" s="37"/>
      <c r="K4" s="37"/>
      <c r="L4" s="40" t="s">
        <v>26</v>
      </c>
      <c r="M4" s="78" t="s">
        <v>22</v>
      </c>
      <c r="N4" s="76" t="s">
        <v>24</v>
      </c>
      <c r="O4" s="121" t="s">
        <v>27</v>
      </c>
      <c r="P4"/>
    </row>
    <row r="5" spans="1:19" ht="15" customHeight="1" x14ac:dyDescent="0.25">
      <c r="A5" s="35"/>
      <c r="B5" s="34"/>
      <c r="C5" s="34"/>
      <c r="D5" s="36"/>
      <c r="E5" s="36"/>
      <c r="F5" s="111" t="s">
        <v>37</v>
      </c>
      <c r="L5" s="35"/>
      <c r="M5" s="78" t="s">
        <v>22</v>
      </c>
      <c r="N5" s="76" t="s">
        <v>25</v>
      </c>
      <c r="P5"/>
    </row>
    <row r="6" spans="1:19" ht="26.65" customHeight="1" x14ac:dyDescent="0.25">
      <c r="A6" s="35"/>
      <c r="B6" s="34"/>
      <c r="C6" s="42"/>
      <c r="D6" s="41"/>
      <c r="E6" s="41"/>
      <c r="F6" s="36"/>
      <c r="G6" s="64" t="s">
        <v>34</v>
      </c>
      <c r="H6" s="64"/>
      <c r="I6" s="57"/>
      <c r="J6" s="41"/>
      <c r="K6" s="41"/>
      <c r="L6" s="36"/>
      <c r="M6" s="59"/>
      <c r="N6" s="77"/>
      <c r="O6" s="122"/>
      <c r="P6"/>
    </row>
    <row r="7" spans="1:19" ht="15" customHeight="1" x14ac:dyDescent="0.25">
      <c r="A7" s="35"/>
      <c r="B7" s="35"/>
      <c r="C7" s="35"/>
      <c r="D7" s="44"/>
      <c r="E7" s="44"/>
      <c r="F7" s="44"/>
      <c r="G7" s="35"/>
      <c r="H7" s="35"/>
      <c r="I7" s="43"/>
      <c r="J7" s="44"/>
      <c r="K7" s="44"/>
      <c r="L7" s="44"/>
      <c r="M7" s="44"/>
      <c r="N7" s="44"/>
      <c r="O7" s="45"/>
      <c r="P7" s="45"/>
      <c r="Q7" s="46"/>
      <c r="R7" s="47">
        <v>1</v>
      </c>
      <c r="S7" s="46"/>
    </row>
    <row r="8" spans="1:19" ht="16.5" customHeight="1" x14ac:dyDescent="0.3">
      <c r="C8" s="27"/>
      <c r="P8" s="2"/>
      <c r="Q8" s="3"/>
      <c r="R8" s="4"/>
      <c r="S8" s="3"/>
    </row>
    <row r="9" spans="1:19" s="1" customFormat="1" ht="52.9" customHeight="1" x14ac:dyDescent="0.2">
      <c r="A9" s="117" t="s">
        <v>4</v>
      </c>
      <c r="B9"/>
      <c r="C9"/>
      <c r="D9" s="117" t="s">
        <v>5</v>
      </c>
      <c r="E9"/>
      <c r="F9"/>
      <c r="G9" s="117" t="s">
        <v>6</v>
      </c>
      <c r="H9"/>
      <c r="I9"/>
      <c r="J9" s="117" t="s">
        <v>7</v>
      </c>
      <c r="K9"/>
      <c r="L9"/>
      <c r="M9" s="117" t="s">
        <v>8</v>
      </c>
      <c r="N9"/>
      <c r="O9"/>
      <c r="P9" s="20"/>
      <c r="Q9" s="6" t="s">
        <v>9</v>
      </c>
      <c r="R9" s="21"/>
      <c r="S9" s="6" t="s">
        <v>10</v>
      </c>
    </row>
    <row r="10" spans="1:19" ht="16.5" customHeight="1" x14ac:dyDescent="0.25">
      <c r="A10" s="113"/>
      <c r="B10" s="112" t="s">
        <v>11</v>
      </c>
      <c r="D10" s="113"/>
      <c r="E10" s="112" t="s">
        <v>11</v>
      </c>
      <c r="G10" s="113"/>
      <c r="H10" s="112" t="s">
        <v>11</v>
      </c>
      <c r="J10" s="113"/>
      <c r="K10" s="112" t="s">
        <v>11</v>
      </c>
      <c r="M10" s="113"/>
      <c r="N10" s="112" t="s">
        <v>11</v>
      </c>
      <c r="P10" s="22"/>
      <c r="Q10" s="119">
        <f>(IF(ISNUMBER(B11),B11,0)+IF(ISNUMBER(E11),E11,0)+IF(ISNUMBER(H11),H11,0)+IF(ISNUMBER(K11),K11,0)+IF(ISNUMBER(N11),N11,0))</f>
        <v>0</v>
      </c>
      <c r="R10" s="51"/>
      <c r="S10" s="120" t="str">
        <f>IF(R11=0,TEXT($R$7-Q10,"-hh:mm"),IF(R11&gt;0,TEXT(R11,"hh:mm")))</f>
        <v>-00:00</v>
      </c>
    </row>
    <row r="11" spans="1:19" ht="16.5" customHeight="1" x14ac:dyDescent="0.25">
      <c r="B11" s="124"/>
      <c r="E11" s="115"/>
      <c r="H11" s="115"/>
      <c r="K11" s="115"/>
      <c r="N11" s="115"/>
      <c r="P11" s="10"/>
      <c r="R11" s="53">
        <f>IF(Q10&gt;$R$7,Q10-$R$7,0)</f>
        <v>0</v>
      </c>
    </row>
    <row r="12" spans="1:19" ht="16.5" customHeight="1" x14ac:dyDescent="0.25">
      <c r="A12" s="113"/>
      <c r="B12" s="112" t="s">
        <v>11</v>
      </c>
      <c r="D12" s="113"/>
      <c r="E12" s="112" t="s">
        <v>11</v>
      </c>
      <c r="G12" s="113"/>
      <c r="H12" s="112" t="s">
        <v>11</v>
      </c>
      <c r="J12" s="113"/>
      <c r="K12" s="112" t="s">
        <v>11</v>
      </c>
      <c r="M12" s="113"/>
      <c r="N12" s="112" t="s">
        <v>11</v>
      </c>
      <c r="P12" s="22"/>
      <c r="Q12" s="119">
        <f>(IF(ISNUMBER(B13),B13,0)+IF(ISNUMBER(E13),E13,0)+IF(ISNUMBER(H13),H13,0)+IF(ISNUMBER(K13),K13,0)+IF(ISNUMBER(N13),N13,0))</f>
        <v>0</v>
      </c>
      <c r="R12" s="51"/>
      <c r="S12" s="120" t="str">
        <f>IF(R13=0,TEXT($R$7-Q12,"-hh:mm"),IF(R13&gt;0,TEXT(R13,"hh:mm")))</f>
        <v>-00:00</v>
      </c>
    </row>
    <row r="13" spans="1:19" ht="16.5" customHeight="1" x14ac:dyDescent="0.25">
      <c r="B13" s="125"/>
      <c r="E13" s="115"/>
      <c r="H13" s="115"/>
      <c r="K13" s="116"/>
      <c r="N13" s="126" t="s">
        <v>28</v>
      </c>
      <c r="P13" s="10"/>
      <c r="R13" s="53">
        <f>IF(Q12&gt;$R$7,Q12-$R$7,0)</f>
        <v>0</v>
      </c>
    </row>
    <row r="14" spans="1:19" ht="16.5" customHeight="1" x14ac:dyDescent="0.25">
      <c r="A14" s="113"/>
      <c r="B14" s="112" t="s">
        <v>11</v>
      </c>
      <c r="D14" s="113"/>
      <c r="E14" s="112" t="s">
        <v>11</v>
      </c>
      <c r="G14" s="113"/>
      <c r="H14" s="112" t="s">
        <v>11</v>
      </c>
      <c r="J14" s="113"/>
      <c r="K14" s="112" t="s">
        <v>11</v>
      </c>
      <c r="M14" s="113"/>
      <c r="N14" s="112" t="s">
        <v>11</v>
      </c>
      <c r="P14" s="22"/>
      <c r="Q14" s="119">
        <f>(IF(ISNUMBER(B15),B15,0)+IF(ISNUMBER(E15),E15,0)+IF(ISNUMBER(H15),H15,0)+IF(ISNUMBER(K15),K15,0)+IF(ISNUMBER(N15),N15,0))</f>
        <v>0</v>
      </c>
      <c r="R14" s="51"/>
      <c r="S14" s="120" t="str">
        <f>IF(R15=0,TEXT($R$7-Q14,"-hh:mm"),IF(R15&gt;0,TEXT(R15,"hh:mm")))</f>
        <v>-00:00</v>
      </c>
    </row>
    <row r="15" spans="1:19" ht="16.5" customHeight="1" x14ac:dyDescent="0.25">
      <c r="B15" s="115"/>
      <c r="E15" s="115"/>
      <c r="H15" s="115"/>
      <c r="K15" s="115"/>
      <c r="N15" s="115"/>
      <c r="P15" s="10"/>
      <c r="R15" s="53">
        <f>IF(Q14&gt;$R$7,Q14-$R$7,0)</f>
        <v>0</v>
      </c>
    </row>
    <row r="16" spans="1:19" ht="16.5" customHeight="1" x14ac:dyDescent="0.25">
      <c r="A16" s="113"/>
      <c r="B16" s="112" t="s">
        <v>11</v>
      </c>
      <c r="D16" s="113"/>
      <c r="E16" s="112" t="s">
        <v>11</v>
      </c>
      <c r="G16" s="113"/>
      <c r="H16" s="112" t="s">
        <v>11</v>
      </c>
      <c r="J16" s="113"/>
      <c r="K16" s="112" t="s">
        <v>11</v>
      </c>
      <c r="M16" s="113"/>
      <c r="N16" s="112" t="s">
        <v>11</v>
      </c>
      <c r="P16" s="22"/>
      <c r="Q16" s="119">
        <f>(IF(ISNUMBER(B17),B17,0)+IF(ISNUMBER(E17),E17,0)+IF(ISNUMBER(H17),H17,0)+IF(ISNUMBER(K17),K17,0)+IF(ISNUMBER(N17),N17,0))</f>
        <v>0</v>
      </c>
      <c r="R16" s="51"/>
      <c r="S16" s="120" t="str">
        <f>IF(R17=0,TEXT($R$7-Q16,"-hh:mm"),IF(R17&gt;0,TEXT(R17,"hh:mm")))</f>
        <v>-00:00</v>
      </c>
    </row>
    <row r="17" spans="1:19" ht="16.5" customHeight="1" x14ac:dyDescent="0.25">
      <c r="B17" s="115"/>
      <c r="E17" s="115"/>
      <c r="H17" s="115"/>
      <c r="K17" s="124"/>
      <c r="N17" s="124"/>
      <c r="P17" s="10"/>
      <c r="R17" s="53">
        <f>IF(Q16&gt;$R$7,Q16-$R$7,0)</f>
        <v>0</v>
      </c>
    </row>
    <row r="18" spans="1:19" ht="16.5" customHeight="1" x14ac:dyDescent="0.25">
      <c r="A18" s="113"/>
      <c r="B18" s="112" t="s">
        <v>11</v>
      </c>
      <c r="D18" s="113"/>
      <c r="E18" s="112" t="s">
        <v>11</v>
      </c>
      <c r="G18" s="113"/>
      <c r="H18" s="112" t="s">
        <v>11</v>
      </c>
      <c r="J18" s="113"/>
      <c r="K18" s="112" t="s">
        <v>11</v>
      </c>
      <c r="M18" s="113"/>
      <c r="N18" s="112" t="s">
        <v>11</v>
      </c>
      <c r="P18" s="22"/>
      <c r="Q18" s="119">
        <f>(IF(ISNUMBER(B19),B19,0)+IF(ISNUMBER(E19),E19,0)+IF(ISNUMBER(H19),H19,0)+IF(ISNUMBER(K19),K19,0)+IF(ISNUMBER(N19),N19,0))</f>
        <v>0</v>
      </c>
      <c r="R18" s="51"/>
      <c r="S18" s="120" t="str">
        <f>IF(R19=0,TEXT($R$7-Q18,"-hh:mm"),IF(R19&gt;0,TEXT(R19,"hh:mm")))</f>
        <v>-00:00</v>
      </c>
    </row>
    <row r="19" spans="1:19" ht="16.5" customHeight="1" x14ac:dyDescent="0.25">
      <c r="B19" s="115"/>
      <c r="E19" s="115"/>
      <c r="H19" s="115"/>
      <c r="K19" s="127"/>
      <c r="N19" s="115"/>
      <c r="P19" s="10"/>
      <c r="R19" s="53">
        <f>IF(Q18&gt;$R$7,Q18-$R$7,0)</f>
        <v>0</v>
      </c>
    </row>
    <row r="20" spans="1:19" ht="16.5" customHeight="1" x14ac:dyDescent="0.25">
      <c r="A20" s="113"/>
      <c r="B20" s="112" t="s">
        <v>11</v>
      </c>
      <c r="D20" s="113"/>
      <c r="E20" s="112" t="s">
        <v>11</v>
      </c>
      <c r="G20" s="113"/>
      <c r="H20" s="112" t="s">
        <v>11</v>
      </c>
      <c r="J20" s="113"/>
      <c r="K20" s="112" t="s">
        <v>11</v>
      </c>
      <c r="M20" s="113"/>
      <c r="N20" s="112" t="s">
        <v>11</v>
      </c>
      <c r="P20" s="22"/>
      <c r="Q20" s="119">
        <f>(IF(ISNUMBER(B21),B21,0)+IF(ISNUMBER(E21),E21,0)+IF(ISNUMBER(H21),H21,0)+IF(ISNUMBER(K21),K21,0)+IF(ISNUMBER(N21),N21,0))</f>
        <v>0</v>
      </c>
      <c r="R20" s="51"/>
      <c r="S20" s="120" t="str">
        <f>IF(R21=0,TEXT($R$7-Q20,"-hh:mm"),IF(R21&gt;0,TEXT(R21,"hh:mm")))</f>
        <v>-00:00</v>
      </c>
    </row>
    <row r="21" spans="1:19" ht="16.5" customHeight="1" x14ac:dyDescent="0.25">
      <c r="B21" s="124"/>
      <c r="E21" s="115"/>
      <c r="H21" s="115"/>
      <c r="K21" s="127"/>
      <c r="N21" s="115"/>
      <c r="P21" s="10"/>
      <c r="R21" s="53">
        <f>IF(Q20&gt;$R$7,Q20-$R$7,0)</f>
        <v>0</v>
      </c>
    </row>
    <row r="22" spans="1:19" ht="16.5" customHeight="1" x14ac:dyDescent="0.25">
      <c r="A22" s="113"/>
      <c r="B22" s="112" t="s">
        <v>11</v>
      </c>
      <c r="D22" s="113"/>
      <c r="E22" s="112" t="s">
        <v>11</v>
      </c>
      <c r="G22" s="113"/>
      <c r="H22" s="112" t="s">
        <v>11</v>
      </c>
      <c r="J22" s="113"/>
      <c r="K22" s="112" t="s">
        <v>11</v>
      </c>
      <c r="M22" s="113"/>
      <c r="N22" s="112" t="s">
        <v>11</v>
      </c>
      <c r="P22" s="22"/>
      <c r="Q22" s="119">
        <f>(IF(ISNUMBER(B23),B23,0)+IF(ISNUMBER(E23),E23,0)+IF(ISNUMBER(H23),H23,0)+IF(ISNUMBER(K23),K23,0)+IF(ISNUMBER(N23),N23,0))</f>
        <v>0</v>
      </c>
      <c r="R22" s="51"/>
      <c r="S22" s="120" t="str">
        <f>IF(R23=0,TEXT($R$7-Q22,"-hh:mm"),IF(R23&gt;0,TEXT(R23,"hh:mm")))</f>
        <v>-00:00</v>
      </c>
    </row>
    <row r="23" spans="1:19" ht="16.5" customHeight="1" x14ac:dyDescent="0.25">
      <c r="B23" s="115"/>
      <c r="E23" s="115"/>
      <c r="H23" s="115"/>
      <c r="K23" s="127"/>
      <c r="N23" s="115"/>
      <c r="P23" s="10"/>
      <c r="R23" s="53">
        <f>IF(Q22&gt;$R$7,Q22-$R$7,0)</f>
        <v>0</v>
      </c>
    </row>
    <row r="24" spans="1:19" ht="16.5" customHeight="1" x14ac:dyDescent="0.25">
      <c r="A24" s="113"/>
      <c r="B24" s="112" t="s">
        <v>11</v>
      </c>
      <c r="D24" s="113"/>
      <c r="E24" s="112" t="s">
        <v>11</v>
      </c>
      <c r="G24" s="113"/>
      <c r="H24" s="112" t="s">
        <v>11</v>
      </c>
      <c r="J24" s="113"/>
      <c r="K24" s="112" t="s">
        <v>11</v>
      </c>
      <c r="M24" s="113"/>
      <c r="N24" s="112" t="s">
        <v>11</v>
      </c>
      <c r="P24" s="22"/>
      <c r="Q24" s="119">
        <f>(IF(ISNUMBER(B25),B25,0)+IF(ISNUMBER(E25),E25,0)+IF(ISNUMBER(H25),H25,0)+IF(ISNUMBER(K25),K25,0)+IF(ISNUMBER(N25),N25,0))</f>
        <v>0</v>
      </c>
      <c r="R24" s="51"/>
      <c r="S24" s="120" t="str">
        <f>IF(R25=0,TEXT($R$7-Q24,"-hh:mm"),IF(R25&gt;0,TEXT(R25,"hh:mm")))</f>
        <v>-00:00</v>
      </c>
    </row>
    <row r="25" spans="1:19" ht="16.5" customHeight="1" x14ac:dyDescent="0.25">
      <c r="B25" s="115"/>
      <c r="E25" s="115"/>
      <c r="H25" s="115"/>
      <c r="K25" s="115"/>
      <c r="N25" s="115"/>
      <c r="P25" s="10"/>
      <c r="R25" s="53">
        <f>IF(Q24&gt;$R$7,Q24-$R$7,0)</f>
        <v>0</v>
      </c>
    </row>
    <row r="26" spans="1:19" ht="16.5" customHeight="1" x14ac:dyDescent="0.25">
      <c r="A26" s="113"/>
      <c r="B26" s="112" t="s">
        <v>11</v>
      </c>
      <c r="D26" s="113"/>
      <c r="E26" s="112" t="s">
        <v>11</v>
      </c>
      <c r="G26" s="113"/>
      <c r="H26" s="112" t="s">
        <v>11</v>
      </c>
      <c r="J26" s="113"/>
      <c r="K26" s="112" t="s">
        <v>11</v>
      </c>
      <c r="M26" s="113"/>
      <c r="N26" s="112" t="s">
        <v>11</v>
      </c>
      <c r="P26" s="22"/>
      <c r="Q26" s="119">
        <f>(IF(ISNUMBER(B27),B27,0)+IF(ISNUMBER(E27),E27,0)+IF(ISNUMBER(H27),H27,0)+IF(ISNUMBER(K27),K27,0)+IF(ISNUMBER(N27),N27,0))</f>
        <v>0</v>
      </c>
      <c r="R26" s="51"/>
      <c r="S26" s="120" t="str">
        <f>IF(R27=0,TEXT($R$7-Q26,"-hh:mm"),IF(R27&gt;0,TEXT(R27,"hh:mm")))</f>
        <v>-00:00</v>
      </c>
    </row>
    <row r="27" spans="1:19" ht="16.5" customHeight="1" x14ac:dyDescent="0.25">
      <c r="B27" s="115"/>
      <c r="E27" s="115"/>
      <c r="H27" s="115"/>
      <c r="K27" s="115"/>
      <c r="N27" s="115"/>
      <c r="P27" s="10"/>
      <c r="R27" s="53">
        <f>IF(Q26&gt;$R$7,Q26-$R$7,0)</f>
        <v>0</v>
      </c>
    </row>
    <row r="28" spans="1:19" ht="16.5" customHeight="1" x14ac:dyDescent="0.25">
      <c r="A28" s="113"/>
      <c r="B28" s="112" t="s">
        <v>11</v>
      </c>
      <c r="D28" s="113"/>
      <c r="E28" s="112" t="s">
        <v>11</v>
      </c>
      <c r="G28" s="113"/>
      <c r="H28" s="112" t="s">
        <v>11</v>
      </c>
      <c r="J28" s="113"/>
      <c r="K28" s="112" t="s">
        <v>11</v>
      </c>
      <c r="M28" s="113"/>
      <c r="N28" s="112" t="s">
        <v>11</v>
      </c>
      <c r="P28" s="22"/>
      <c r="Q28" s="119">
        <f>(IF(ISNUMBER(B29),B29,0)+IF(ISNUMBER(E29),E29,0)+IF(ISNUMBER(H29),H29,0)+IF(ISNUMBER(K29),K29,0)+IF(ISNUMBER(N29),N29,0))</f>
        <v>0</v>
      </c>
      <c r="R28" s="51"/>
      <c r="S28" s="120" t="str">
        <f>IF(R29=0,TEXT($R$7-Q28,"-hh:mm"),IF(R29&gt;0,TEXT(R29,"hh:mm")))</f>
        <v>-00:00</v>
      </c>
    </row>
    <row r="29" spans="1:19" ht="16.5" customHeight="1" x14ac:dyDescent="0.25">
      <c r="B29" s="115"/>
      <c r="E29" s="115"/>
      <c r="H29" s="115"/>
      <c r="K29" s="115"/>
      <c r="N29" s="115"/>
      <c r="P29" s="10"/>
      <c r="R29" s="53">
        <f>IF(Q28&gt;$R$7,Q28-$R$7,0)</f>
        <v>0</v>
      </c>
    </row>
    <row r="30" spans="1:19" ht="20.25" customHeight="1" x14ac:dyDescent="0.2">
      <c r="R30" s="13"/>
      <c r="S30" s="14"/>
    </row>
    <row r="31" spans="1:19" ht="39.6" customHeight="1" x14ac:dyDescent="0.2">
      <c r="A31" s="118" t="s">
        <v>12</v>
      </c>
      <c r="Q31" s="11" t="s">
        <v>13</v>
      </c>
      <c r="R31" s="73">
        <f>+R13+R15+R17+R19+R21+R23+R25+R27+R29</f>
        <v>0</v>
      </c>
      <c r="S31" s="73">
        <f>+R13+R15+R17+R19+R21+R23+R25+R27+R29</f>
        <v>0</v>
      </c>
    </row>
    <row r="32" spans="1:19" ht="13.15" customHeight="1" x14ac:dyDescent="0.2">
      <c r="A32" s="1"/>
      <c r="Q32" s="12"/>
      <c r="R32" s="13"/>
      <c r="S32" s="14"/>
    </row>
    <row r="33" spans="1:19" ht="37.5" customHeight="1" x14ac:dyDescent="0.2">
      <c r="A33" s="123" t="s">
        <v>36</v>
      </c>
      <c r="G33" s="31"/>
      <c r="H33" s="32"/>
      <c r="I33" s="30"/>
      <c r="K33" s="23"/>
      <c r="L33" s="29">
        <v>0</v>
      </c>
      <c r="N33" s="23"/>
      <c r="O33" s="24"/>
      <c r="P33" s="25"/>
      <c r="Q33" s="11" t="s">
        <v>15</v>
      </c>
      <c r="R33" s="26">
        <f>R31+'Période 4'!R27</f>
        <v>0</v>
      </c>
      <c r="S33" s="8">
        <f>'Période 1'!S27+'Période 2'!S27+'Période 3'!S25+'Période 4'!S25+'Période 5'!S33</f>
        <v>0</v>
      </c>
    </row>
    <row r="34" spans="1:19" ht="13.15" customHeight="1" x14ac:dyDescent="0.2">
      <c r="D34" s="114" t="s">
        <v>14</v>
      </c>
    </row>
    <row r="35" spans="1:19" ht="13.15" customHeight="1" thickBot="1" x14ac:dyDescent="0.25"/>
    <row r="36" spans="1:19" ht="13.15" customHeight="1" x14ac:dyDescent="0.25">
      <c r="A36" s="65" t="s">
        <v>23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7"/>
    </row>
    <row r="37" spans="1:19" ht="13.15" customHeight="1" x14ac:dyDescent="0.25">
      <c r="A37" s="68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69"/>
    </row>
    <row r="38" spans="1:19" ht="13.15" customHeight="1" x14ac:dyDescent="0.25">
      <c r="A38" s="68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69"/>
    </row>
    <row r="39" spans="1:19" ht="13.15" customHeight="1" x14ac:dyDescent="0.25">
      <c r="A39" s="68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69"/>
    </row>
    <row r="40" spans="1:19" ht="13.15" customHeight="1" x14ac:dyDescent="0.25">
      <c r="A40" s="68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69"/>
    </row>
    <row r="41" spans="1:19" ht="13.15" customHeight="1" thickBot="1" x14ac:dyDescent="0.3">
      <c r="A41" s="70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2"/>
    </row>
  </sheetData>
  <customSheetViews>
    <customSheetView guid="{2F3A78EC-40E2-48E8-8E62-A55AB8215E8C}" hiddenColumns="1" state="hidden" topLeftCell="A14">
      <selection activeCell="C10" sqref="C10"/>
      <pageMargins left="0.7" right="0.7" top="0.75" bottom="0.75" header="0.3" footer="0.3"/>
    </customSheetView>
    <customSheetView guid="{892B4A4D-2A82-440F-AD3B-082B134F2BA8}" hiddenColumns="1" state="hidden" topLeftCell="A14">
      <selection activeCell="C10" sqref="C10"/>
      <pageMargins left="0.7" right="0.7" top="0.75" bottom="0.75" header="0.3" footer="0.3"/>
    </customSheetView>
    <customSheetView guid="{069C010B-D19E-4D1F-9A31-488675FAFE8B}" hiddenColumns="1" state="hidden" topLeftCell="A14">
      <selection activeCell="C10" sqref="C10"/>
      <pageMargins left="0.7" right="0.7" top="0.75" bottom="0.75" header="0.3" footer="0.3"/>
    </customSheetView>
    <customSheetView guid="{DF3FAEBD-94A0-4899-A846-B71B72E0A0D4}" hiddenColumns="1" state="hidden" topLeftCell="A14">
      <selection activeCell="C10" sqref="C10"/>
      <pageMargins left="0.7" right="0.7" top="0.75" bottom="0.75" header="0.3" footer="0.3"/>
    </customSheetView>
    <customSheetView guid="{729659C4-2DA0-4EBA-B822-DAB91D1720CA}" hiddenColumns="1" state="hidden" topLeftCell="A14">
      <selection activeCell="C10" sqref="C10"/>
      <pageMargins left="0.7" right="0.7" top="0.75" bottom="0.75" header="0.3" footer="0.3"/>
    </customSheetView>
    <customSheetView guid="{FA3AD15F-88D0-4310-95E2-14133D6543F1}" hiddenColumns="1" state="hidden" topLeftCell="A14">
      <selection activeCell="C10" sqref="C10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7"/>
  <sheetViews>
    <sheetView showRuler="0" view="pageBreakPreview" zoomScaleNormal="100" zoomScaleSheetLayoutView="100" workbookViewId="0">
      <selection activeCell="M22" sqref="M22:M23"/>
    </sheetView>
  </sheetViews>
  <sheetFormatPr baseColWidth="10" defaultRowHeight="12.75" x14ac:dyDescent="0.2"/>
  <cols>
    <col min="1" max="1" width="6.7109375" customWidth="1"/>
    <col min="2" max="3" width="10.7109375" customWidth="1"/>
    <col min="4" max="4" width="6.7109375" customWidth="1"/>
    <col min="5" max="6" width="10.7109375" customWidth="1"/>
    <col min="7" max="7" width="6.7109375" customWidth="1"/>
    <col min="8" max="9" width="10.7109375" customWidth="1"/>
    <col min="10" max="10" width="6.7109375" customWidth="1"/>
    <col min="11" max="12" width="10.7109375" customWidth="1"/>
    <col min="13" max="13" width="6.7109375" customWidth="1"/>
    <col min="14" max="15" width="10.7109375" customWidth="1"/>
    <col min="16" max="16" width="2.7109375" customWidth="1"/>
    <col min="17" max="17" width="11" bestFit="1" customWidth="1"/>
    <col min="18" max="18" width="8.140625" customWidth="1"/>
    <col min="19" max="19" width="8.7109375" bestFit="1" customWidth="1"/>
  </cols>
  <sheetData>
    <row r="1" spans="1:19" ht="15" x14ac:dyDescent="0.25">
      <c r="A1" s="34" t="s">
        <v>0</v>
      </c>
      <c r="B1" s="35"/>
      <c r="C1" s="35"/>
      <c r="D1" s="36"/>
      <c r="E1" s="36"/>
      <c r="F1" s="34" t="s">
        <v>2</v>
      </c>
      <c r="G1" s="37"/>
      <c r="H1" s="37"/>
      <c r="I1" s="37"/>
      <c r="J1" s="37"/>
      <c r="K1" s="37"/>
      <c r="L1" s="34" t="s">
        <v>3</v>
      </c>
      <c r="M1" s="37"/>
      <c r="N1" s="60" t="s">
        <v>29</v>
      </c>
      <c r="O1" s="61" t="s">
        <v>30</v>
      </c>
      <c r="P1" s="62"/>
      <c r="Q1" s="63" t="s">
        <v>31</v>
      </c>
      <c r="R1" s="39"/>
      <c r="S1" s="39"/>
    </row>
    <row r="2" spans="1:19" ht="15" x14ac:dyDescent="0.25">
      <c r="A2" s="34"/>
      <c r="B2" s="35"/>
      <c r="C2" s="35"/>
      <c r="D2" s="36"/>
      <c r="E2" s="36"/>
      <c r="F2" s="34"/>
      <c r="G2" s="37"/>
      <c r="H2" s="37"/>
      <c r="I2" s="37"/>
      <c r="J2" s="37"/>
      <c r="K2" s="37"/>
      <c r="L2" s="34"/>
      <c r="M2" s="37"/>
      <c r="N2" s="60" t="s">
        <v>32</v>
      </c>
      <c r="O2" s="60" t="s">
        <v>33</v>
      </c>
      <c r="P2" s="35"/>
      <c r="Q2" s="39"/>
      <c r="R2" s="39"/>
      <c r="S2" s="39"/>
    </row>
    <row r="3" spans="1:19" ht="15" x14ac:dyDescent="0.25">
      <c r="A3" s="34" t="s">
        <v>1</v>
      </c>
      <c r="B3" s="35"/>
      <c r="C3" s="34"/>
      <c r="D3" s="36"/>
      <c r="E3" s="36"/>
      <c r="F3" s="35"/>
      <c r="G3" s="37"/>
      <c r="H3" s="37"/>
      <c r="I3" s="37"/>
      <c r="J3" s="37"/>
      <c r="K3" s="37"/>
      <c r="L3" s="40"/>
      <c r="M3" s="58"/>
      <c r="N3" s="33"/>
      <c r="O3" s="38"/>
      <c r="P3" s="35"/>
      <c r="Q3" s="39"/>
      <c r="R3" s="39"/>
      <c r="S3" s="39"/>
    </row>
    <row r="4" spans="1:19" ht="15" x14ac:dyDescent="0.25">
      <c r="A4" s="35"/>
      <c r="B4" s="34"/>
      <c r="C4" s="34"/>
      <c r="D4" s="36"/>
      <c r="E4" s="36"/>
      <c r="F4" s="36"/>
      <c r="G4" s="35"/>
      <c r="H4" s="37"/>
      <c r="I4" s="37"/>
      <c r="J4" s="37"/>
      <c r="K4" s="37"/>
      <c r="L4" s="40" t="s">
        <v>26</v>
      </c>
      <c r="M4" s="59" t="s">
        <v>22</v>
      </c>
      <c r="N4" s="76" t="s">
        <v>24</v>
      </c>
      <c r="O4" s="254" t="s">
        <v>27</v>
      </c>
      <c r="P4" s="254"/>
      <c r="Q4" s="254"/>
      <c r="R4" s="254"/>
      <c r="S4" s="254"/>
    </row>
    <row r="5" spans="1:19" ht="15.75" x14ac:dyDescent="0.25">
      <c r="A5" s="165" t="s">
        <v>39</v>
      </c>
      <c r="B5" s="79"/>
      <c r="C5" s="34"/>
      <c r="D5" s="36"/>
      <c r="E5" s="36"/>
      <c r="F5" s="225" t="s">
        <v>42</v>
      </c>
      <c r="G5" s="226"/>
      <c r="H5" s="226"/>
      <c r="I5" s="226"/>
      <c r="J5" s="226"/>
      <c r="K5" s="227"/>
      <c r="L5" s="35"/>
      <c r="M5" s="59" t="s">
        <v>22</v>
      </c>
      <c r="N5" s="76" t="s">
        <v>25</v>
      </c>
      <c r="O5" s="254"/>
      <c r="P5" s="254"/>
      <c r="Q5" s="254"/>
      <c r="R5" s="254"/>
      <c r="S5" s="254"/>
    </row>
    <row r="6" spans="1:19" ht="15.75" x14ac:dyDescent="0.25">
      <c r="A6" s="35"/>
      <c r="B6" s="34"/>
      <c r="C6" s="42"/>
      <c r="D6" s="41"/>
      <c r="E6" s="41"/>
      <c r="F6" s="36"/>
      <c r="G6" s="64" t="s">
        <v>41</v>
      </c>
      <c r="H6" s="64"/>
      <c r="I6" s="57"/>
      <c r="J6" s="41"/>
      <c r="K6" s="41"/>
      <c r="L6" s="36"/>
      <c r="M6" s="59"/>
      <c r="N6" s="77"/>
      <c r="O6" s="255"/>
      <c r="P6" s="255"/>
      <c r="Q6" s="255"/>
      <c r="R6" s="255"/>
      <c r="S6" s="255"/>
    </row>
    <row r="7" spans="1:19" ht="15" x14ac:dyDescent="0.25">
      <c r="A7" s="35"/>
      <c r="B7" s="35"/>
      <c r="C7" s="35"/>
      <c r="D7" s="44"/>
      <c r="E7" s="44"/>
      <c r="F7" s="44"/>
      <c r="G7" s="35"/>
      <c r="H7" s="35"/>
      <c r="I7" s="43"/>
      <c r="J7" s="44"/>
      <c r="K7" s="44"/>
      <c r="L7" s="44"/>
      <c r="M7" s="44"/>
      <c r="N7" s="44"/>
      <c r="O7" s="45"/>
      <c r="P7" s="45"/>
      <c r="Q7" s="46"/>
      <c r="R7" s="103">
        <v>0.80555555555555547</v>
      </c>
      <c r="S7" s="46"/>
    </row>
    <row r="8" spans="1:19" ht="20.25" x14ac:dyDescent="0.3">
      <c r="C8" s="27"/>
      <c r="P8" s="2"/>
      <c r="Q8" s="3"/>
      <c r="R8" s="74"/>
      <c r="S8" s="74"/>
    </row>
    <row r="9" spans="1:19" s="1" customFormat="1" ht="51" x14ac:dyDescent="0.2">
      <c r="A9" s="237" t="s">
        <v>16</v>
      </c>
      <c r="B9" s="237"/>
      <c r="C9" s="237"/>
      <c r="D9" s="237" t="s">
        <v>17</v>
      </c>
      <c r="E9" s="237"/>
      <c r="F9" s="237"/>
      <c r="G9" s="237" t="s">
        <v>18</v>
      </c>
      <c r="H9" s="237"/>
      <c r="I9" s="237"/>
      <c r="J9" s="237" t="s">
        <v>19</v>
      </c>
      <c r="K9" s="237"/>
      <c r="L9" s="237"/>
      <c r="M9" s="237" t="s">
        <v>20</v>
      </c>
      <c r="N9" s="237"/>
      <c r="O9" s="237"/>
      <c r="P9" s="5"/>
      <c r="Q9" s="6" t="s">
        <v>9</v>
      </c>
      <c r="R9" s="75"/>
      <c r="S9" s="6" t="s">
        <v>10</v>
      </c>
    </row>
    <row r="10" spans="1:19" ht="15" x14ac:dyDescent="0.25">
      <c r="A10" s="229"/>
      <c r="B10" s="228" t="s">
        <v>11</v>
      </c>
      <c r="C10" s="228"/>
      <c r="D10" s="229"/>
      <c r="E10" s="228" t="s">
        <v>11</v>
      </c>
      <c r="F10" s="228"/>
      <c r="G10" s="229"/>
      <c r="H10" s="238" t="s">
        <v>11</v>
      </c>
      <c r="I10" s="239"/>
      <c r="J10" s="229"/>
      <c r="K10" s="228" t="s">
        <v>11</v>
      </c>
      <c r="L10" s="228"/>
      <c r="M10" s="229"/>
      <c r="N10" s="228" t="s">
        <v>11</v>
      </c>
      <c r="O10" s="228"/>
      <c r="P10" s="7"/>
      <c r="Q10" s="244">
        <f>(IF(ISNUMBER(B11),B11,0)+IF(ISNUMBER(E11),E11,0)+IF(ISNUMBER(H11),H11,0)+IF(ISNUMBER(K11),K11,0)+IF(ISNUMBER(N11),N11,0))</f>
        <v>0</v>
      </c>
      <c r="R10" s="51"/>
      <c r="S10" s="249" t="str">
        <f>IF(R11=0,TEXT($R$7-Q10,"-hh:mm"),IF(R11&gt;0,TEXT(R11,"hh:mm")))</f>
        <v>-19:20</v>
      </c>
    </row>
    <row r="11" spans="1:19" ht="15" x14ac:dyDescent="0.25">
      <c r="A11" s="229"/>
      <c r="B11" s="233"/>
      <c r="C11" s="233"/>
      <c r="D11" s="229"/>
      <c r="E11" s="233"/>
      <c r="F11" s="233"/>
      <c r="G11" s="229"/>
      <c r="H11" s="242"/>
      <c r="I11" s="243"/>
      <c r="J11" s="229"/>
      <c r="K11" s="233"/>
      <c r="L11" s="233"/>
      <c r="M11" s="229"/>
      <c r="N11" s="233"/>
      <c r="O11" s="233"/>
      <c r="P11" s="9"/>
      <c r="Q11" s="244"/>
      <c r="R11" s="53">
        <f>IF(Q10&gt;$R$7,Q10-$R$7,0)</f>
        <v>0</v>
      </c>
      <c r="S11" s="250"/>
    </row>
    <row r="12" spans="1:19" ht="15" x14ac:dyDescent="0.25">
      <c r="A12" s="279">
        <v>44872</v>
      </c>
      <c r="B12" s="228" t="s">
        <v>11</v>
      </c>
      <c r="C12" s="228"/>
      <c r="D12" s="279">
        <v>44873</v>
      </c>
      <c r="E12" s="228" t="s">
        <v>11</v>
      </c>
      <c r="F12" s="228"/>
      <c r="G12" s="279">
        <v>44874</v>
      </c>
      <c r="H12" s="238" t="s">
        <v>11</v>
      </c>
      <c r="I12" s="239"/>
      <c r="J12" s="279">
        <v>44875</v>
      </c>
      <c r="K12" s="228" t="s">
        <v>11</v>
      </c>
      <c r="L12" s="228"/>
      <c r="M12" s="279">
        <v>44883</v>
      </c>
      <c r="N12" s="228" t="s">
        <v>11</v>
      </c>
      <c r="O12" s="228"/>
      <c r="P12" s="7"/>
      <c r="Q12" s="244">
        <f>(IF(ISNUMBER(B13),B13,0)+IF(ISNUMBER(E13),E13,0)+IF(ISNUMBER(H13),H13,0)+IF(ISNUMBER(K13),K13,0)+IF(ISNUMBER(N13),N13,0))</f>
        <v>0</v>
      </c>
      <c r="R12" s="54"/>
      <c r="S12" s="253" t="str">
        <f>IF(R13&lt;=0,TEXT($R$7-Q12,"-hh:mm"),IF(R13&gt;0,TEXT(R13,"hh:mm")))</f>
        <v>-19:20</v>
      </c>
    </row>
    <row r="13" spans="1:19" ht="15" x14ac:dyDescent="0.25">
      <c r="A13" s="279"/>
      <c r="B13" s="233"/>
      <c r="C13" s="233"/>
      <c r="D13" s="279"/>
      <c r="E13" s="233"/>
      <c r="F13" s="233"/>
      <c r="G13" s="279"/>
      <c r="H13" s="235"/>
      <c r="I13" s="236"/>
      <c r="J13" s="279"/>
      <c r="K13" s="233"/>
      <c r="L13" s="233"/>
      <c r="M13" s="279"/>
      <c r="N13" s="245"/>
      <c r="O13" s="246"/>
      <c r="P13" s="9"/>
      <c r="Q13" s="244"/>
      <c r="R13" s="53">
        <f>IF(Q12&gt;$R$7,Q12-R$7,0)</f>
        <v>0</v>
      </c>
      <c r="S13" s="253"/>
    </row>
    <row r="14" spans="1:19" ht="15" x14ac:dyDescent="0.25">
      <c r="A14" s="279">
        <v>44879</v>
      </c>
      <c r="B14" s="228" t="s">
        <v>11</v>
      </c>
      <c r="C14" s="228"/>
      <c r="D14" s="279">
        <v>44880</v>
      </c>
      <c r="E14" s="228" t="s">
        <v>11</v>
      </c>
      <c r="F14" s="228"/>
      <c r="G14" s="279">
        <v>44881</v>
      </c>
      <c r="H14" s="238" t="s">
        <v>11</v>
      </c>
      <c r="I14" s="239"/>
      <c r="J14" s="279">
        <v>44882</v>
      </c>
      <c r="K14" s="228" t="s">
        <v>11</v>
      </c>
      <c r="L14" s="228"/>
      <c r="M14" s="279">
        <v>44890</v>
      </c>
      <c r="N14" s="228" t="s">
        <v>11</v>
      </c>
      <c r="O14" s="228"/>
      <c r="P14" s="7"/>
      <c r="Q14" s="244">
        <f>(IF(ISNUMBER(B15),B15,0)+IF(ISNUMBER(E15),E15,0)+IF(ISNUMBER(H15),H15,0)+IF(ISNUMBER(K15),K15,0)+IF(ISNUMBER(N15),N15,0))</f>
        <v>0</v>
      </c>
      <c r="R14" s="54"/>
      <c r="S14" s="253" t="str">
        <f>IF(R15&lt;=0,TEXT($R$7-Q14,"-hh:mm"),IF(R15&gt;0,TEXT(R15,"hh:mm")))</f>
        <v>-19:20</v>
      </c>
    </row>
    <row r="15" spans="1:19" ht="15" x14ac:dyDescent="0.25">
      <c r="A15" s="279"/>
      <c r="B15" s="233"/>
      <c r="C15" s="233"/>
      <c r="D15" s="279"/>
      <c r="E15" s="233"/>
      <c r="F15" s="233"/>
      <c r="G15" s="279"/>
      <c r="H15" s="251"/>
      <c r="I15" s="252"/>
      <c r="J15" s="279"/>
      <c r="K15" s="233"/>
      <c r="L15" s="233"/>
      <c r="M15" s="279"/>
      <c r="N15" s="233"/>
      <c r="O15" s="233"/>
      <c r="P15" s="9"/>
      <c r="Q15" s="244"/>
      <c r="R15" s="53">
        <f>IF(Q14&gt;$R$7,Q14-R$7,0)</f>
        <v>0</v>
      </c>
      <c r="S15" s="253"/>
    </row>
    <row r="16" spans="1:19" ht="15" x14ac:dyDescent="0.25">
      <c r="A16" s="279">
        <v>44886</v>
      </c>
      <c r="B16" s="228" t="s">
        <v>11</v>
      </c>
      <c r="C16" s="228"/>
      <c r="D16" s="279">
        <v>44887</v>
      </c>
      <c r="E16" s="228" t="s">
        <v>11</v>
      </c>
      <c r="F16" s="228"/>
      <c r="G16" s="279">
        <v>44888</v>
      </c>
      <c r="H16" s="238" t="s">
        <v>11</v>
      </c>
      <c r="I16" s="239"/>
      <c r="J16" s="279">
        <v>44889</v>
      </c>
      <c r="K16" s="228" t="s">
        <v>11</v>
      </c>
      <c r="L16" s="228"/>
      <c r="M16" s="279">
        <v>44897</v>
      </c>
      <c r="N16" s="228" t="s">
        <v>11</v>
      </c>
      <c r="O16" s="228"/>
      <c r="P16" s="7"/>
      <c r="Q16" s="244">
        <f>(IF(ISNUMBER(B17),B17,0)+IF(ISNUMBER(E17),E17,0)+IF(ISNUMBER(H17),H17,0)+IF(ISNUMBER(K17),K17,0)+IF(ISNUMBER(N17),N17,0))</f>
        <v>0</v>
      </c>
      <c r="R16" s="54"/>
      <c r="S16" s="253" t="str">
        <f>IF(R17&lt;=0,TEXT($R$7-Q16,"-hh:mm"),IF(R17&gt;0,TEXT(R17,"hh:mm")))</f>
        <v>-19:20</v>
      </c>
    </row>
    <row r="17" spans="1:19" ht="15" x14ac:dyDescent="0.25">
      <c r="A17" s="279"/>
      <c r="B17" s="233"/>
      <c r="C17" s="233"/>
      <c r="D17" s="279"/>
      <c r="E17" s="233"/>
      <c r="F17" s="233"/>
      <c r="G17" s="279"/>
      <c r="H17" s="247"/>
      <c r="I17" s="248"/>
      <c r="J17" s="279"/>
      <c r="K17" s="233"/>
      <c r="L17" s="233"/>
      <c r="M17" s="279"/>
      <c r="N17" s="233"/>
      <c r="O17" s="233"/>
      <c r="P17" s="9"/>
      <c r="Q17" s="244"/>
      <c r="R17" s="53">
        <f>IF(Q16&gt;$R$7,Q16-R$7,0)</f>
        <v>0</v>
      </c>
      <c r="S17" s="253"/>
    </row>
    <row r="18" spans="1:19" ht="15" x14ac:dyDescent="0.25">
      <c r="A18" s="279">
        <v>44893</v>
      </c>
      <c r="B18" s="228" t="s">
        <v>11</v>
      </c>
      <c r="C18" s="228"/>
      <c r="D18" s="279">
        <v>44894</v>
      </c>
      <c r="E18" s="228" t="s">
        <v>11</v>
      </c>
      <c r="F18" s="228"/>
      <c r="G18" s="279">
        <v>44895</v>
      </c>
      <c r="H18" s="238" t="s">
        <v>11</v>
      </c>
      <c r="I18" s="239"/>
      <c r="J18" s="279">
        <v>44896</v>
      </c>
      <c r="K18" s="228" t="s">
        <v>11</v>
      </c>
      <c r="L18" s="228"/>
      <c r="M18" s="279">
        <v>44904</v>
      </c>
      <c r="N18" s="228" t="s">
        <v>11</v>
      </c>
      <c r="O18" s="228"/>
      <c r="P18" s="7"/>
      <c r="Q18" s="244">
        <f>(IF(ISNUMBER(B19),B19,0)+IF(ISNUMBER(E19),E19,0)+IF(ISNUMBER(H19),H19,0)+IF(ISNUMBER(K19),K19,0)+IF(ISNUMBER(N19),N19,0))</f>
        <v>0</v>
      </c>
      <c r="R18" s="54"/>
      <c r="S18" s="253" t="str">
        <f>IF(R19&lt;=0,TEXT($R$7-Q18,"-hh:mm"),IF(R19&gt;0,TEXT(R19,"hh:mm")))</f>
        <v>-19:20</v>
      </c>
    </row>
    <row r="19" spans="1:19" ht="15" x14ac:dyDescent="0.25">
      <c r="A19" s="279"/>
      <c r="B19" s="233"/>
      <c r="C19" s="233"/>
      <c r="D19" s="279"/>
      <c r="E19" s="233"/>
      <c r="F19" s="233"/>
      <c r="G19" s="279"/>
      <c r="H19" s="247"/>
      <c r="I19" s="248"/>
      <c r="J19" s="279"/>
      <c r="K19" s="233"/>
      <c r="L19" s="233"/>
      <c r="M19" s="279"/>
      <c r="N19" s="233"/>
      <c r="O19" s="233"/>
      <c r="P19" s="9"/>
      <c r="Q19" s="244"/>
      <c r="R19" s="53">
        <f>IF(Q18&gt;$R$7,Q18-R$7,0)</f>
        <v>0</v>
      </c>
      <c r="S19" s="253"/>
    </row>
    <row r="20" spans="1:19" ht="15" x14ac:dyDescent="0.25">
      <c r="A20" s="279">
        <v>44900</v>
      </c>
      <c r="B20" s="228" t="s">
        <v>11</v>
      </c>
      <c r="C20" s="228"/>
      <c r="D20" s="279">
        <v>44901</v>
      </c>
      <c r="E20" s="228" t="s">
        <v>11</v>
      </c>
      <c r="F20" s="228"/>
      <c r="G20" s="279">
        <v>44902</v>
      </c>
      <c r="H20" s="238" t="s">
        <v>11</v>
      </c>
      <c r="I20" s="239"/>
      <c r="J20" s="279">
        <v>44903</v>
      </c>
      <c r="K20" s="228" t="s">
        <v>11</v>
      </c>
      <c r="L20" s="228"/>
      <c r="M20" s="279">
        <v>44911</v>
      </c>
      <c r="N20" s="228" t="s">
        <v>11</v>
      </c>
      <c r="O20" s="228"/>
      <c r="P20" s="7"/>
      <c r="Q20" s="244">
        <f>(IF(ISNUMBER(B21),B21,0)+IF(ISNUMBER(E21),E21,0)+IF(ISNUMBER(H21),H21,0)+IF(ISNUMBER(K21),K21,0)+IF(ISNUMBER(N21),N21,0))</f>
        <v>0</v>
      </c>
      <c r="R20" s="54"/>
      <c r="S20" s="253" t="str">
        <f>IF(R21&lt;=0,TEXT($R$7-Q20,"-hh:mm"),IF(R21&gt;0,TEXT(R21,"hh:mm")))</f>
        <v>-19:20</v>
      </c>
    </row>
    <row r="21" spans="1:19" ht="15" x14ac:dyDescent="0.25">
      <c r="A21" s="279"/>
      <c r="B21" s="233"/>
      <c r="C21" s="233"/>
      <c r="D21" s="279"/>
      <c r="E21" s="233"/>
      <c r="F21" s="233"/>
      <c r="G21" s="279"/>
      <c r="H21" s="247"/>
      <c r="I21" s="248"/>
      <c r="J21" s="279"/>
      <c r="K21" s="233"/>
      <c r="L21" s="233"/>
      <c r="M21" s="279"/>
      <c r="N21" s="233"/>
      <c r="O21" s="233"/>
      <c r="P21" s="9"/>
      <c r="Q21" s="244"/>
      <c r="R21" s="53">
        <f>IF(Q20&gt;$R$7,Q20-R$7,0)</f>
        <v>0</v>
      </c>
      <c r="S21" s="253"/>
    </row>
    <row r="22" spans="1:19" ht="15" x14ac:dyDescent="0.25">
      <c r="A22" s="279">
        <v>44907</v>
      </c>
      <c r="B22" s="228" t="s">
        <v>11</v>
      </c>
      <c r="C22" s="228"/>
      <c r="D22" s="279">
        <v>44908</v>
      </c>
      <c r="E22" s="228" t="s">
        <v>11</v>
      </c>
      <c r="F22" s="228"/>
      <c r="G22" s="279">
        <v>44909</v>
      </c>
      <c r="H22" s="238" t="s">
        <v>11</v>
      </c>
      <c r="I22" s="239"/>
      <c r="J22" s="279">
        <v>44910</v>
      </c>
      <c r="K22" s="228" t="s">
        <v>11</v>
      </c>
      <c r="L22" s="228"/>
      <c r="M22" s="229"/>
      <c r="N22" s="228" t="s">
        <v>11</v>
      </c>
      <c r="O22" s="228"/>
      <c r="P22" s="7"/>
      <c r="Q22" s="244">
        <f>(IF(ISNUMBER(B23),B23,0)+IF(ISNUMBER(E23),E23,0)+IF(ISNUMBER(H23),H23,0)+IF(ISNUMBER(K23),K23,0)+IF(ISNUMBER(N23),N23,0))</f>
        <v>0</v>
      </c>
      <c r="R22" s="54"/>
      <c r="S22" s="253" t="str">
        <f>IF(R23&lt;=0,TEXT($R$7-Q22,"-hh:mm"),IF(R23&gt;0,TEXT(R23,"hh:mm")))</f>
        <v>-19:20</v>
      </c>
    </row>
    <row r="23" spans="1:19" ht="15" x14ac:dyDescent="0.25">
      <c r="A23" s="280"/>
      <c r="B23" s="234"/>
      <c r="C23" s="234"/>
      <c r="D23" s="280"/>
      <c r="E23" s="234"/>
      <c r="F23" s="234"/>
      <c r="G23" s="280"/>
      <c r="H23" s="259"/>
      <c r="I23" s="260"/>
      <c r="J23" s="280"/>
      <c r="K23" s="234"/>
      <c r="L23" s="234"/>
      <c r="M23" s="241"/>
      <c r="N23" s="234"/>
      <c r="O23" s="234"/>
      <c r="P23" s="9"/>
      <c r="Q23" s="244"/>
      <c r="R23" s="53">
        <f>IF(Q22&gt;$R$7,Q22-R$7,0)</f>
        <v>0</v>
      </c>
      <c r="S23" s="253"/>
    </row>
    <row r="24" spans="1:19" ht="15" x14ac:dyDescent="0.25">
      <c r="A24" s="137"/>
      <c r="B24" s="139" t="s">
        <v>11</v>
      </c>
      <c r="C24" s="156"/>
      <c r="D24" s="137"/>
      <c r="E24" s="139" t="s">
        <v>11</v>
      </c>
      <c r="F24" s="156"/>
      <c r="G24" s="137"/>
      <c r="H24" s="139" t="s">
        <v>11</v>
      </c>
      <c r="I24" s="156"/>
      <c r="J24" s="137"/>
      <c r="K24" s="139" t="s">
        <v>11</v>
      </c>
      <c r="L24" s="156"/>
      <c r="M24" s="137"/>
      <c r="N24" s="141" t="s">
        <v>11</v>
      </c>
      <c r="O24" s="157"/>
      <c r="P24" s="128"/>
      <c r="Q24" s="132">
        <f>(IF(ISNUMBER(B25),B25,0)+IF(ISNUMBER(E25),E25,0)+IF(ISNUMBER(H25),H25,0)+IF(ISNUMBER(K25),K25,0)+IF(ISNUMBER(N25),N25,0))</f>
        <v>0</v>
      </c>
      <c r="R24" s="54"/>
      <c r="S24" s="133" t="str">
        <f>IF(R25&lt;=0,TEXT($R$7-Q24,"-hh:mm"),IF(R25&gt;0,TEXT(R25,"hh:mm")))</f>
        <v>-19:20</v>
      </c>
    </row>
    <row r="25" spans="1:19" ht="15" x14ac:dyDescent="0.25">
      <c r="A25" s="138"/>
      <c r="B25" s="140"/>
      <c r="C25" s="153"/>
      <c r="D25" s="138"/>
      <c r="E25" s="140"/>
      <c r="F25" s="153"/>
      <c r="G25" s="138"/>
      <c r="H25" s="140"/>
      <c r="I25" s="153"/>
      <c r="J25" s="138"/>
      <c r="K25" s="140"/>
      <c r="L25" s="153"/>
      <c r="M25" s="138"/>
      <c r="N25" s="140"/>
      <c r="O25" s="153"/>
      <c r="P25" s="128"/>
      <c r="Q25" s="132"/>
      <c r="R25" s="53">
        <f>IF(Q24&gt;$R$7,Q24-R$7,0)</f>
        <v>0</v>
      </c>
      <c r="S25" s="133"/>
    </row>
    <row r="27" spans="1:19" ht="38.25" x14ac:dyDescent="0.2">
      <c r="A27" s="240" t="s">
        <v>12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Q27" s="11" t="s">
        <v>13</v>
      </c>
      <c r="R27" s="73">
        <f>+R11+R13+R15+R17+R19+R21+R23</f>
        <v>0</v>
      </c>
      <c r="S27" s="73">
        <f>+R11+R13+R15+R17+R19+R21+R23</f>
        <v>0</v>
      </c>
    </row>
    <row r="28" spans="1:19" ht="13.5" thickBot="1" x14ac:dyDescent="0.25">
      <c r="A28" s="1"/>
      <c r="Q28" s="12"/>
      <c r="R28" s="13"/>
      <c r="S28" s="14"/>
    </row>
    <row r="29" spans="1:19" s="16" customFormat="1" ht="26.25" thickBot="1" x14ac:dyDescent="0.25">
      <c r="A29" s="256"/>
      <c r="B29" s="257"/>
      <c r="C29" s="257"/>
      <c r="D29" s="257"/>
      <c r="E29" s="257"/>
      <c r="F29" s="258"/>
      <c r="G29" s="15"/>
      <c r="Q29" s="11" t="s">
        <v>15</v>
      </c>
      <c r="R29" s="17">
        <f>R27+'Période 1'!R27</f>
        <v>0</v>
      </c>
      <c r="S29" s="8">
        <f>'Période 1'!S27+'Période 2'!S27</f>
        <v>0</v>
      </c>
    </row>
    <row r="30" spans="1:19" x14ac:dyDescent="0.2">
      <c r="B30" s="230" t="s">
        <v>14</v>
      </c>
      <c r="C30" s="231"/>
      <c r="D30" s="231"/>
      <c r="E30" s="231"/>
      <c r="F30" s="231"/>
      <c r="G30" s="232"/>
      <c r="H30" s="19"/>
    </row>
    <row r="31" spans="1:19" ht="13.5" thickBot="1" x14ac:dyDescent="0.25"/>
    <row r="32" spans="1:19" s="35" customFormat="1" ht="15" x14ac:dyDescent="0.25">
      <c r="A32" s="65" t="s">
        <v>23</v>
      </c>
      <c r="B32" s="66"/>
      <c r="C32" s="134" t="s">
        <v>38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7"/>
    </row>
    <row r="33" spans="1:19" ht="15" x14ac:dyDescent="0.25">
      <c r="A33" s="68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69"/>
    </row>
    <row r="34" spans="1:19" ht="15" x14ac:dyDescent="0.25">
      <c r="A34" s="68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69"/>
    </row>
    <row r="35" spans="1:19" ht="15" x14ac:dyDescent="0.25">
      <c r="A35" s="68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69"/>
    </row>
    <row r="36" spans="1:19" ht="15" x14ac:dyDescent="0.25">
      <c r="A36" s="68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69"/>
    </row>
    <row r="37" spans="1:19" ht="15.75" thickBot="1" x14ac:dyDescent="0.3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2"/>
    </row>
  </sheetData>
  <sheetProtection selectLockedCells="1" selectUnlockedCells="1"/>
  <customSheetViews>
    <customSheetView guid="{2F3A78EC-40E2-48E8-8E62-A55AB8215E8C}" showPageBreaks="1" fitToPage="1" printArea="1" view="pageBreakPreview" showRuler="0">
      <selection activeCell="M22" sqref="M22:M23"/>
      <pageMargins left="0.51181102362204722" right="0.51181102362204722" top="0.6692913385826772" bottom="0.74803149606299213" header="0.19685039370078741" footer="0.15748031496062992"/>
      <pageSetup paperSize="9" scale="81" firstPageNumber="0" orientation="landscape" horizontalDpi="300" verticalDpi="300" r:id="rId1"/>
      <headerFooter alignWithMargins="0">
        <oddHeader>&amp;CDSDEN 19</oddHeader>
      </headerFooter>
    </customSheetView>
    <customSheetView guid="{892B4A4D-2A82-440F-AD3B-082B134F2BA8}" showPageBreaks="1" fitToPage="1" printArea="1" hiddenColumns="1" showRuler="0">
      <selection activeCell="E16" sqref="E16:F16"/>
      <pageMargins left="0.51181102362204722" right="0.51181102362204722" top="0.6692913385826772" bottom="0.74803149606299213" header="0.19685039370078741" footer="0.15748031496062992"/>
      <pageSetup paperSize="9" scale="81" firstPageNumber="0" orientation="landscape" horizontalDpi="300" verticalDpi="300" r:id="rId2"/>
      <headerFooter alignWithMargins="0">
        <oddHeader>&amp;CDSDEN 19</oddHeader>
      </headerFooter>
    </customSheetView>
    <customSheetView guid="{069C010B-D19E-4D1F-9A31-488675FAFE8B}" showPageBreaks="1" fitToPage="1" printArea="1" view="pageBreakPreview" showRuler="0" topLeftCell="A13">
      <selection activeCell="A29" sqref="A29:F29"/>
      <pageMargins left="0.51181102362204722" right="0.51181102362204722" top="0.6692913385826772" bottom="0.74803149606299213" header="0.19685039370078741" footer="0.15748031496062992"/>
      <pageSetup paperSize="9" scale="75" firstPageNumber="0" orientation="landscape" horizontalDpi="300" verticalDpi="300" r:id="rId3"/>
      <headerFooter alignWithMargins="0">
        <oddHeader>&amp;CDSDEN 19</oddHeader>
      </headerFooter>
    </customSheetView>
    <customSheetView guid="{DF3FAEBD-94A0-4899-A846-B71B72E0A0D4}" showPageBreaks="1" fitToPage="1" printArea="1" view="pageBreakPreview" showRuler="0" topLeftCell="A19">
      <selection activeCell="J30" sqref="J30"/>
      <pageMargins left="0.51181102362204722" right="0.51181102362204722" top="0.6692913385826772" bottom="0.74803149606299213" header="0.19685039370078741" footer="0.15748031496062992"/>
      <pageSetup paperSize="9" scale="75" firstPageNumber="0" orientation="landscape" horizontalDpi="300" verticalDpi="300" r:id="rId4"/>
      <headerFooter alignWithMargins="0">
        <oddHeader>&amp;CDSDEN 19</oddHeader>
      </headerFooter>
    </customSheetView>
    <customSheetView guid="{2ED24E49-9D36-4727-80B9-0B5800C05970}" showPageBreaks="1" fitToPage="1" printArea="1" view="pageBreakPreview" showRuler="0">
      <selection activeCell="B7" sqref="B7"/>
      <pageMargins left="0.51181102362204722" right="0.51181102362204722" top="0.6692913385826772" bottom="0.74803149606299213" header="0.19685039370078741" footer="0.15748031496062992"/>
      <pageSetup paperSize="9" scale="77" firstPageNumber="0" orientation="landscape" horizontalDpi="300" verticalDpi="300" r:id="rId5"/>
      <headerFooter alignWithMargins="0">
        <oddHeader>&amp;CDSDEN 19</oddHeader>
      </headerFooter>
    </customSheetView>
    <customSheetView guid="{729659C4-2DA0-4EBA-B822-DAB91D1720CA}" showPageBreaks="1" fitToPage="1" printArea="1" view="pageBreakPreview" showRuler="0" topLeftCell="A13">
      <selection activeCell="A29" sqref="A29:F29"/>
      <pageMargins left="0.51181102362204722" right="0.51181102362204722" top="0.6692913385826772" bottom="0.74803149606299213" header="0.19685039370078741" footer="0.15748031496062992"/>
      <pageSetup paperSize="9" scale="73" firstPageNumber="0" orientation="landscape" horizontalDpi="300" verticalDpi="300" r:id="rId6"/>
      <headerFooter alignWithMargins="0">
        <oddHeader>&amp;CDSDEN 19</oddHeader>
      </headerFooter>
    </customSheetView>
    <customSheetView guid="{FA3AD15F-88D0-4310-95E2-14133D6543F1}" showPageBreaks="1" fitToPage="1" printArea="1" view="pageBreakPreview" showRuler="0">
      <selection activeCell="N28" sqref="N28"/>
      <pageMargins left="0.51181102362204722" right="0.51181102362204722" top="0.6692913385826772" bottom="0.74803149606299213" header="0.19685039370078741" footer="0.15748031496062992"/>
      <pageSetup paperSize="9" scale="81" firstPageNumber="0" orientation="landscape" horizontalDpi="300" verticalDpi="300" r:id="rId7"/>
      <headerFooter alignWithMargins="0">
        <oddHeader>&amp;CDSDEN 19</oddHeader>
      </headerFooter>
    </customSheetView>
  </customSheetViews>
  <mergeCells count="101">
    <mergeCell ref="K20:L20"/>
    <mergeCell ref="H21:I21"/>
    <mergeCell ref="K21:L21"/>
    <mergeCell ref="K22:L22"/>
    <mergeCell ref="H23:I23"/>
    <mergeCell ref="K23:L23"/>
    <mergeCell ref="N22:O22"/>
    <mergeCell ref="A29:F29"/>
    <mergeCell ref="E22:F22"/>
    <mergeCell ref="B23:C23"/>
    <mergeCell ref="S22:S23"/>
    <mergeCell ref="N23:O23"/>
    <mergeCell ref="H22:I22"/>
    <mergeCell ref="O4:S5"/>
    <mergeCell ref="M22:M23"/>
    <mergeCell ref="S14:S15"/>
    <mergeCell ref="N15:O15"/>
    <mergeCell ref="Q16:Q17"/>
    <mergeCell ref="S16:S17"/>
    <mergeCell ref="N17:O17"/>
    <mergeCell ref="K19:L19"/>
    <mergeCell ref="Q18:Q19"/>
    <mergeCell ref="S18:S19"/>
    <mergeCell ref="K14:L14"/>
    <mergeCell ref="K15:L15"/>
    <mergeCell ref="K18:L18"/>
    <mergeCell ref="N14:O14"/>
    <mergeCell ref="N19:O19"/>
    <mergeCell ref="O6:S6"/>
    <mergeCell ref="S20:S21"/>
    <mergeCell ref="N21:O21"/>
    <mergeCell ref="N20:O20"/>
    <mergeCell ref="Q20:Q21"/>
    <mergeCell ref="Q22:Q23"/>
    <mergeCell ref="S10:S11"/>
    <mergeCell ref="N11:O11"/>
    <mergeCell ref="H12:I12"/>
    <mergeCell ref="H15:I15"/>
    <mergeCell ref="S12:S13"/>
    <mergeCell ref="B13:C13"/>
    <mergeCell ref="N16:O16"/>
    <mergeCell ref="K16:L16"/>
    <mergeCell ref="K17:L17"/>
    <mergeCell ref="H14:I14"/>
    <mergeCell ref="Q14:Q15"/>
    <mergeCell ref="Q10:Q11"/>
    <mergeCell ref="E10:F10"/>
    <mergeCell ref="K13:L13"/>
    <mergeCell ref="N13:O13"/>
    <mergeCell ref="K12:L12"/>
    <mergeCell ref="E13:F13"/>
    <mergeCell ref="Q12:Q13"/>
    <mergeCell ref="N12:O12"/>
    <mergeCell ref="H19:I19"/>
    <mergeCell ref="H18:I18"/>
    <mergeCell ref="H17:I17"/>
    <mergeCell ref="H16:I16"/>
    <mergeCell ref="B16:C16"/>
    <mergeCell ref="E16:F16"/>
    <mergeCell ref="B17:C17"/>
    <mergeCell ref="E17:F17"/>
    <mergeCell ref="B14:C14"/>
    <mergeCell ref="J9:L9"/>
    <mergeCell ref="G10:G11"/>
    <mergeCell ref="H10:I10"/>
    <mergeCell ref="J10:J11"/>
    <mergeCell ref="A27:N27"/>
    <mergeCell ref="M9:O9"/>
    <mergeCell ref="A10:A11"/>
    <mergeCell ref="B10:C10"/>
    <mergeCell ref="D10:D11"/>
    <mergeCell ref="B11:C11"/>
    <mergeCell ref="E11:F11"/>
    <mergeCell ref="H11:I11"/>
    <mergeCell ref="A9:C9"/>
    <mergeCell ref="D9:F9"/>
    <mergeCell ref="G9:I9"/>
    <mergeCell ref="K10:L10"/>
    <mergeCell ref="M10:M11"/>
    <mergeCell ref="N10:O10"/>
    <mergeCell ref="E14:F14"/>
    <mergeCell ref="B15:C15"/>
    <mergeCell ref="E15:F15"/>
    <mergeCell ref="H20:I20"/>
    <mergeCell ref="N18:O18"/>
    <mergeCell ref="F5:K5"/>
    <mergeCell ref="B20:C20"/>
    <mergeCell ref="B12:C12"/>
    <mergeCell ref="B22:C22"/>
    <mergeCell ref="B30:G30"/>
    <mergeCell ref="K11:L11"/>
    <mergeCell ref="E23:F23"/>
    <mergeCell ref="H13:I13"/>
    <mergeCell ref="E12:F12"/>
    <mergeCell ref="E20:F20"/>
    <mergeCell ref="B21:C21"/>
    <mergeCell ref="E21:F21"/>
    <mergeCell ref="E18:F18"/>
    <mergeCell ref="B19:C19"/>
    <mergeCell ref="E19:F19"/>
    <mergeCell ref="B18:C18"/>
  </mergeCells>
  <phoneticPr fontId="0" type="noConversion"/>
  <conditionalFormatting sqref="S10:S25">
    <cfRule type="expression" dxfId="79" priority="20" stopIfTrue="1">
      <formula>IF(R11&gt;0,1,0)</formula>
    </cfRule>
    <cfRule type="expression" dxfId="78" priority="21" stopIfTrue="1">
      <formula>IF(R11&lt;=0,1,0)</formula>
    </cfRule>
  </conditionalFormatting>
  <conditionalFormatting sqref="S27 S29">
    <cfRule type="expression" dxfId="77" priority="22" stopIfTrue="1">
      <formula>IF(R27&gt;0,1,0)</formula>
    </cfRule>
    <cfRule type="expression" dxfId="76" priority="23" stopIfTrue="1">
      <formula>IF(R27&lt;=0,1,0)</formula>
    </cfRule>
  </conditionalFormatting>
  <conditionalFormatting sqref="R29 R11 R13 R15 R19 R21 R23:R25 R17 R27:S27">
    <cfRule type="cellIs" dxfId="75" priority="17" stopIfTrue="1" operator="greaterThan">
      <formula>0</formula>
    </cfRule>
    <cfRule type="cellIs" dxfId="74" priority="18" stopIfTrue="1" operator="lessThanOrEqual">
      <formula>0</formula>
    </cfRule>
  </conditionalFormatting>
  <conditionalFormatting sqref="B10:C10 N22:P22 B14:C14 B16:C16 B18:C18 B20:C20 B22:C22 E10:F10 E12:F12 E14:F14 E16:F16 E18:F18 E20:F20 E22:F22 H10:I10 H12:I12 H14:I14 H16:I16 H18:I18 H20:I20 H22:I22 K10:L10 K12:L12 K14:L14 K16:L16 K18:L18 K20:L20 K22:L22 N10:P10 N12:P12 N14:P14 N16:P16 N18:P18 N20:P20 B12:C12">
    <cfRule type="cellIs" dxfId="73" priority="19" stopIfTrue="1" operator="equal">
      <formula>"école"</formula>
    </cfRule>
  </conditionalFormatting>
  <conditionalFormatting sqref="S10:S11">
    <cfRule type="expression" dxfId="72" priority="15" stopIfTrue="1">
      <formula>IF(R11&gt;0,1,0)</formula>
    </cfRule>
    <cfRule type="expression" dxfId="71" priority="16" stopIfTrue="1">
      <formula>IF(R11&lt;=0,1,0)</formula>
    </cfRule>
  </conditionalFormatting>
  <conditionalFormatting sqref="S12:S13">
    <cfRule type="expression" dxfId="70" priority="7" stopIfTrue="1">
      <formula>IF(R13&gt;0,1,0)</formula>
    </cfRule>
    <cfRule type="expression" dxfId="69" priority="8" stopIfTrue="1">
      <formula>IF(R13&lt;=0,1,0)</formula>
    </cfRule>
  </conditionalFormatting>
  <conditionalFormatting sqref="S27">
    <cfRule type="expression" dxfId="68" priority="3" stopIfTrue="1">
      <formula>IF(R27&gt;0,1,0)</formula>
    </cfRule>
    <cfRule type="expression" dxfId="67" priority="4" stopIfTrue="1">
      <formula>IF(R27&lt;=0,1,0)</formula>
    </cfRule>
  </conditionalFormatting>
  <dataValidations count="1">
    <dataValidation type="time" allowBlank="1" showErrorMessage="1" errorTitle="Erreur de saisie" error="Soit le format horaire n'est pas respecté, soit l'horaire saisi est ... impossible pour une journée..." sqref="N23:P25 B11:C11 R8:S8 R9 E13:F13 H23:I25 H21:I21 E21:F21 E23:F25 N19:P19 K23:L25 H19:I19 E19:F19 B23:C25 N17:P17 K21:L21 H17:I17 E17:F17 B21:C21 N15:P15 K19:L19 H15:I15 E15:F15 B19:C19 N13:P13 K17:L17 N21:P21 H11:I11 B17:C17 K13:L13 K15:L15 B15:C15 E11:F11 N11:P11 K11:L11 B13:C13" xr:uid="{00000000-0002-0000-0200-000000000000}">
      <formula1>0.0416666666666667</formula1>
      <formula2>0.3125</formula2>
    </dataValidation>
  </dataValidations>
  <pageMargins left="0.51181102362204722" right="0.51181102362204722" top="0.6692913385826772" bottom="0.74803149606299213" header="0.19685039370078741" footer="0.15748031496062992"/>
  <pageSetup paperSize="9" scale="81" firstPageNumber="0" orientation="landscape" horizontalDpi="300" verticalDpi="300" r:id="rId8"/>
  <headerFooter alignWithMargins="0">
    <oddHeader>&amp;CDSDEN 19</oddHeader>
  </headerFooter>
  <drawing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36"/>
  <sheetViews>
    <sheetView showRuler="0" view="pageBreakPreview" zoomScaleNormal="100" zoomScaleSheetLayoutView="100" workbookViewId="0">
      <selection activeCell="M20" sqref="M20"/>
    </sheetView>
  </sheetViews>
  <sheetFormatPr baseColWidth="10" defaultRowHeight="12.75" x14ac:dyDescent="0.2"/>
  <cols>
    <col min="1" max="1" width="6.7109375" customWidth="1"/>
    <col min="2" max="3" width="10.7109375" customWidth="1"/>
    <col min="4" max="4" width="6.7109375" customWidth="1"/>
    <col min="5" max="6" width="10.7109375" customWidth="1"/>
    <col min="7" max="7" width="6.7109375" customWidth="1"/>
    <col min="8" max="9" width="10.7109375" customWidth="1"/>
    <col min="10" max="10" width="6.7109375" customWidth="1"/>
    <col min="11" max="12" width="10.7109375" customWidth="1"/>
    <col min="13" max="13" width="6.7109375" customWidth="1"/>
    <col min="14" max="15" width="10.7109375" customWidth="1"/>
    <col min="16" max="16" width="1.7109375" customWidth="1"/>
    <col min="17" max="17" width="11" bestFit="1" customWidth="1"/>
    <col min="18" max="18" width="8.140625" customWidth="1"/>
    <col min="19" max="19" width="8.7109375" bestFit="1" customWidth="1"/>
  </cols>
  <sheetData>
    <row r="1" spans="1:19" ht="15" x14ac:dyDescent="0.25">
      <c r="A1" s="34" t="s">
        <v>0</v>
      </c>
      <c r="B1" s="35"/>
      <c r="C1" s="35"/>
      <c r="D1" s="36"/>
      <c r="E1" s="36"/>
      <c r="F1" s="34" t="s">
        <v>2</v>
      </c>
      <c r="G1" s="37"/>
      <c r="H1" s="37"/>
      <c r="I1" s="37"/>
      <c r="J1" s="37"/>
      <c r="K1" s="37"/>
      <c r="L1" s="34" t="s">
        <v>3</v>
      </c>
      <c r="M1" s="37"/>
      <c r="N1" s="60" t="s">
        <v>29</v>
      </c>
      <c r="O1" s="61" t="s">
        <v>30</v>
      </c>
      <c r="P1" s="62"/>
      <c r="Q1" s="63" t="s">
        <v>31</v>
      </c>
      <c r="R1" s="39"/>
      <c r="S1" s="39"/>
    </row>
    <row r="2" spans="1:19" ht="15" x14ac:dyDescent="0.25">
      <c r="A2" s="34"/>
      <c r="B2" s="35"/>
      <c r="C2" s="35"/>
      <c r="D2" s="36"/>
      <c r="E2" s="36"/>
      <c r="F2" s="34"/>
      <c r="G2" s="37"/>
      <c r="H2" s="37"/>
      <c r="I2" s="37"/>
      <c r="J2" s="37"/>
      <c r="K2" s="37"/>
      <c r="L2" s="34"/>
      <c r="M2" s="37"/>
      <c r="N2" s="60" t="s">
        <v>32</v>
      </c>
      <c r="O2" s="60" t="s">
        <v>33</v>
      </c>
      <c r="P2" s="35"/>
      <c r="Q2" s="39"/>
      <c r="R2" s="39"/>
      <c r="S2" s="39"/>
    </row>
    <row r="3" spans="1:19" ht="15" x14ac:dyDescent="0.25">
      <c r="A3" s="34" t="s">
        <v>1</v>
      </c>
      <c r="B3" s="35"/>
      <c r="C3" s="34"/>
      <c r="D3" s="36"/>
      <c r="E3" s="36"/>
      <c r="F3" s="35"/>
      <c r="G3" s="37"/>
      <c r="H3" s="37"/>
      <c r="I3" s="37"/>
      <c r="J3" s="37"/>
      <c r="K3" s="37"/>
      <c r="L3" s="40"/>
      <c r="M3" s="58"/>
      <c r="N3" s="33"/>
      <c r="O3" s="38"/>
      <c r="P3" s="35"/>
      <c r="Q3" s="39"/>
      <c r="R3" s="39"/>
      <c r="S3" s="39"/>
    </row>
    <row r="4" spans="1:19" ht="15" x14ac:dyDescent="0.25">
      <c r="A4" s="35"/>
      <c r="B4" s="34"/>
      <c r="C4" s="34"/>
      <c r="D4" s="36"/>
      <c r="E4" s="36"/>
      <c r="F4" s="36"/>
      <c r="G4" s="35"/>
      <c r="H4" s="37"/>
      <c r="I4" s="37"/>
      <c r="J4" s="37"/>
      <c r="K4" s="37"/>
      <c r="L4" s="40" t="s">
        <v>26</v>
      </c>
      <c r="M4" s="59" t="s">
        <v>22</v>
      </c>
      <c r="N4" s="76" t="s">
        <v>24</v>
      </c>
      <c r="O4" s="254" t="s">
        <v>27</v>
      </c>
      <c r="P4" s="254"/>
      <c r="Q4" s="254"/>
      <c r="R4" s="254"/>
      <c r="S4" s="254"/>
    </row>
    <row r="5" spans="1:19" ht="15.75" x14ac:dyDescent="0.25">
      <c r="A5" s="165" t="s">
        <v>39</v>
      </c>
      <c r="B5" s="34"/>
      <c r="C5" s="34"/>
      <c r="D5" s="36"/>
      <c r="E5" s="36"/>
      <c r="F5" s="225" t="s">
        <v>43</v>
      </c>
      <c r="G5" s="226"/>
      <c r="H5" s="226"/>
      <c r="I5" s="226"/>
      <c r="J5" s="226"/>
      <c r="K5" s="227"/>
      <c r="L5" s="35"/>
      <c r="M5" s="59" t="s">
        <v>22</v>
      </c>
      <c r="N5" s="76" t="s">
        <v>25</v>
      </c>
      <c r="O5" s="254"/>
      <c r="P5" s="254"/>
      <c r="Q5" s="254"/>
      <c r="R5" s="254"/>
      <c r="S5" s="254"/>
    </row>
    <row r="6" spans="1:19" ht="15.75" x14ac:dyDescent="0.25">
      <c r="A6" s="35"/>
      <c r="B6" s="34"/>
      <c r="C6" s="42"/>
      <c r="D6" s="41"/>
      <c r="E6" s="41"/>
      <c r="F6" s="36"/>
      <c r="G6" s="64" t="s">
        <v>41</v>
      </c>
      <c r="H6" s="64"/>
      <c r="I6" s="57"/>
      <c r="J6" s="41"/>
      <c r="K6" s="41"/>
      <c r="L6" s="36"/>
      <c r="M6" s="59"/>
      <c r="N6" s="77"/>
      <c r="O6" s="255"/>
      <c r="P6" s="255"/>
      <c r="Q6" s="255"/>
      <c r="R6" s="255"/>
      <c r="S6" s="255"/>
    </row>
    <row r="7" spans="1:19" ht="15" x14ac:dyDescent="0.25">
      <c r="A7" s="35"/>
      <c r="B7" s="35"/>
      <c r="C7" s="35"/>
      <c r="D7" s="44"/>
      <c r="E7" s="44"/>
      <c r="F7" s="44"/>
      <c r="G7" s="35"/>
      <c r="H7" s="35"/>
      <c r="I7" s="43"/>
      <c r="J7" s="44"/>
      <c r="K7" s="44"/>
      <c r="L7" s="44"/>
      <c r="M7" s="44"/>
      <c r="N7" s="44"/>
      <c r="O7" s="45"/>
      <c r="P7" s="45"/>
      <c r="Q7" s="46"/>
      <c r="R7" s="103">
        <v>0.80555555555555547</v>
      </c>
      <c r="S7" s="46"/>
    </row>
    <row r="8" spans="1:19" ht="20.25" x14ac:dyDescent="0.3">
      <c r="C8" s="27"/>
      <c r="P8" s="2"/>
      <c r="Q8" s="3"/>
      <c r="R8" s="4"/>
      <c r="S8" s="3"/>
    </row>
    <row r="9" spans="1:19" s="1" customFormat="1" ht="51" x14ac:dyDescent="0.2">
      <c r="A9" s="237" t="s">
        <v>4</v>
      </c>
      <c r="B9" s="237"/>
      <c r="C9" s="237"/>
      <c r="D9" s="237" t="s">
        <v>5</v>
      </c>
      <c r="E9" s="237"/>
      <c r="F9" s="237"/>
      <c r="G9" s="237" t="s">
        <v>6</v>
      </c>
      <c r="H9" s="237"/>
      <c r="I9" s="237"/>
      <c r="J9" s="237" t="s">
        <v>7</v>
      </c>
      <c r="K9" s="237"/>
      <c r="L9" s="237"/>
      <c r="M9" s="237" t="s">
        <v>8</v>
      </c>
      <c r="N9" s="237"/>
      <c r="O9" s="237"/>
      <c r="P9" s="5"/>
      <c r="Q9" s="6" t="s">
        <v>9</v>
      </c>
      <c r="R9" s="6"/>
      <c r="S9" s="6" t="s">
        <v>10</v>
      </c>
    </row>
    <row r="10" spans="1:19" ht="15" x14ac:dyDescent="0.25">
      <c r="A10" s="279">
        <v>44935</v>
      </c>
      <c r="B10" s="228" t="s">
        <v>11</v>
      </c>
      <c r="C10" s="228"/>
      <c r="D10" s="279">
        <v>44929</v>
      </c>
      <c r="E10" s="228" t="s">
        <v>11</v>
      </c>
      <c r="F10" s="228"/>
      <c r="G10" s="279">
        <v>44930</v>
      </c>
      <c r="H10" s="228" t="s">
        <v>11</v>
      </c>
      <c r="I10" s="228"/>
      <c r="J10" s="279">
        <v>44931</v>
      </c>
      <c r="K10" s="228" t="s">
        <v>11</v>
      </c>
      <c r="L10" s="228"/>
      <c r="M10" s="279">
        <v>44932</v>
      </c>
      <c r="N10" s="228" t="s">
        <v>11</v>
      </c>
      <c r="O10" s="228"/>
      <c r="P10" s="7"/>
      <c r="Q10" s="244">
        <f>(IF(ISNUMBER(B11),B11,0)+IF(ISNUMBER(E11),E11,0)+IF(ISNUMBER(H11),H11,0)+IF(ISNUMBER(K11),K11,0)+IF(ISNUMBER(N11),N11,0))</f>
        <v>0</v>
      </c>
      <c r="R10" s="51"/>
      <c r="S10" s="249" t="str">
        <f>IF(R11=0,TEXT($R$7-Q10,"-hh:mm"),IF(R11&gt;0,TEXT(R11,"hh:mm")))</f>
        <v>-19:20</v>
      </c>
    </row>
    <row r="11" spans="1:19" ht="15" x14ac:dyDescent="0.25">
      <c r="A11" s="279"/>
      <c r="B11" s="233"/>
      <c r="C11" s="233"/>
      <c r="D11" s="279"/>
      <c r="E11" s="233"/>
      <c r="F11" s="233"/>
      <c r="G11" s="279"/>
      <c r="H11" s="233"/>
      <c r="I11" s="233"/>
      <c r="J11" s="279"/>
      <c r="K11" s="233"/>
      <c r="L11" s="233"/>
      <c r="M11" s="279"/>
      <c r="N11" s="233"/>
      <c r="O11" s="233"/>
      <c r="P11" s="9"/>
      <c r="Q11" s="244"/>
      <c r="R11" s="53">
        <f>IF(Q10&gt;$R$7,Q10-$R$7,0)</f>
        <v>0</v>
      </c>
      <c r="S11" s="250"/>
    </row>
    <row r="12" spans="1:19" ht="15" x14ac:dyDescent="0.25">
      <c r="A12" s="279">
        <v>44942</v>
      </c>
      <c r="B12" s="228" t="s">
        <v>11</v>
      </c>
      <c r="C12" s="228"/>
      <c r="D12" s="280">
        <v>44936</v>
      </c>
      <c r="E12" s="228" t="s">
        <v>11</v>
      </c>
      <c r="F12" s="228"/>
      <c r="G12" s="279">
        <v>44937</v>
      </c>
      <c r="H12" s="228" t="s">
        <v>11</v>
      </c>
      <c r="I12" s="228"/>
      <c r="J12" s="279">
        <v>44938</v>
      </c>
      <c r="K12" s="228" t="s">
        <v>11</v>
      </c>
      <c r="L12" s="228"/>
      <c r="M12" s="279">
        <v>44939</v>
      </c>
      <c r="N12" s="228" t="s">
        <v>11</v>
      </c>
      <c r="O12" s="228"/>
      <c r="P12" s="7"/>
      <c r="Q12" s="244">
        <f>(IF(ISNUMBER(B13),B13,0)+IF(ISNUMBER(E13),E13,0)+IF(ISNUMBER(H13),H13,0)+IF(ISNUMBER(K13),K13,0)+IF(ISNUMBER(N13),N13,0))</f>
        <v>0</v>
      </c>
      <c r="R12" s="54"/>
      <c r="S12" s="253" t="str">
        <f>IF(R13&lt;=0,TEXT($R$7-Q12,"-hh:mm"),IF(R13&gt;0,TEXT(R13,"hh:mm")))</f>
        <v>-19:20</v>
      </c>
    </row>
    <row r="13" spans="1:19" ht="15" x14ac:dyDescent="0.25">
      <c r="A13" s="279"/>
      <c r="B13" s="233"/>
      <c r="C13" s="233"/>
      <c r="D13" s="281"/>
      <c r="E13" s="233"/>
      <c r="F13" s="233"/>
      <c r="G13" s="279"/>
      <c r="H13" s="233"/>
      <c r="I13" s="233"/>
      <c r="J13" s="279"/>
      <c r="K13" s="233"/>
      <c r="L13" s="233"/>
      <c r="M13" s="279"/>
      <c r="N13" s="233"/>
      <c r="O13" s="233"/>
      <c r="P13" s="9"/>
      <c r="Q13" s="244"/>
      <c r="R13" s="53">
        <f>IF(Q12&gt;$R$7,Q12-R$7,0)</f>
        <v>0</v>
      </c>
      <c r="S13" s="253"/>
    </row>
    <row r="14" spans="1:19" ht="15" x14ac:dyDescent="0.25">
      <c r="A14" s="280">
        <v>44949</v>
      </c>
      <c r="B14" s="228" t="s">
        <v>11</v>
      </c>
      <c r="C14" s="228"/>
      <c r="D14" s="279">
        <v>44943</v>
      </c>
      <c r="E14" s="228" t="s">
        <v>11</v>
      </c>
      <c r="F14" s="228"/>
      <c r="G14" s="279">
        <v>44944</v>
      </c>
      <c r="H14" s="228" t="s">
        <v>11</v>
      </c>
      <c r="I14" s="228"/>
      <c r="J14" s="279">
        <v>44945</v>
      </c>
      <c r="K14" s="228" t="s">
        <v>11</v>
      </c>
      <c r="L14" s="228"/>
      <c r="M14" s="279">
        <v>44946</v>
      </c>
      <c r="N14" s="228" t="s">
        <v>11</v>
      </c>
      <c r="O14" s="228"/>
      <c r="P14" s="7"/>
      <c r="Q14" s="244">
        <f>(IF(ISNUMBER(B15),B15,0)+IF(ISNUMBER(E15),E15,0)+IF(ISNUMBER(H15),H15,0)+IF(ISNUMBER(K15),K15,0)+IF(ISNUMBER(N15),N15,0))</f>
        <v>0</v>
      </c>
      <c r="R14" s="54"/>
      <c r="S14" s="253" t="str">
        <f>IF(R15&lt;=0,TEXT($R$7-Q14,"-hh:mm"),IF(R15&gt;0,TEXT(R15,"hh:mm")))</f>
        <v>-19:20</v>
      </c>
    </row>
    <row r="15" spans="1:19" ht="15" x14ac:dyDescent="0.25">
      <c r="A15" s="281"/>
      <c r="B15" s="233"/>
      <c r="C15" s="233"/>
      <c r="D15" s="279"/>
      <c r="E15" s="233"/>
      <c r="F15" s="233"/>
      <c r="G15" s="279"/>
      <c r="H15" s="233"/>
      <c r="I15" s="233"/>
      <c r="J15" s="279"/>
      <c r="K15" s="233"/>
      <c r="L15" s="233"/>
      <c r="M15" s="279"/>
      <c r="N15" s="233"/>
      <c r="O15" s="233"/>
      <c r="P15" s="9"/>
      <c r="Q15" s="244"/>
      <c r="R15" s="53">
        <f>IF(Q14&gt;$R$7,Q14-R$7,0)</f>
        <v>0</v>
      </c>
      <c r="S15" s="253"/>
    </row>
    <row r="16" spans="1:19" ht="15" x14ac:dyDescent="0.25">
      <c r="A16" s="280">
        <v>44956</v>
      </c>
      <c r="B16" s="228" t="s">
        <v>11</v>
      </c>
      <c r="C16" s="228"/>
      <c r="D16" s="279">
        <v>44950</v>
      </c>
      <c r="E16" s="228" t="s">
        <v>11</v>
      </c>
      <c r="F16" s="228"/>
      <c r="G16" s="279">
        <v>44951</v>
      </c>
      <c r="H16" s="228" t="s">
        <v>11</v>
      </c>
      <c r="I16" s="228"/>
      <c r="J16" s="279">
        <v>44952</v>
      </c>
      <c r="K16" s="228" t="s">
        <v>11</v>
      </c>
      <c r="L16" s="228"/>
      <c r="M16" s="279">
        <v>44953</v>
      </c>
      <c r="N16" s="228" t="s">
        <v>11</v>
      </c>
      <c r="O16" s="228"/>
      <c r="P16" s="7"/>
      <c r="Q16" s="244">
        <f>(IF(ISNUMBER(B17),B17,0)+IF(ISNUMBER(E17),E17,0)+IF(ISNUMBER(H17),H17,0)+IF(ISNUMBER(K17),K17,0)+IF(ISNUMBER(N17),N17,0))</f>
        <v>0</v>
      </c>
      <c r="R16" s="54"/>
      <c r="S16" s="253" t="str">
        <f>IF(R17&lt;=0,TEXT($R$7-Q16,"-hh:mm"),IF(R17&gt;0,TEXT(R17,"hh:mm")))</f>
        <v>-19:20</v>
      </c>
    </row>
    <row r="17" spans="1:19" ht="15" x14ac:dyDescent="0.25">
      <c r="A17" s="281"/>
      <c r="B17" s="233"/>
      <c r="C17" s="233"/>
      <c r="D17" s="279"/>
      <c r="E17" s="233"/>
      <c r="F17" s="233"/>
      <c r="G17" s="279"/>
      <c r="H17" s="233"/>
      <c r="I17" s="233"/>
      <c r="J17" s="279"/>
      <c r="K17" s="233"/>
      <c r="L17" s="233"/>
      <c r="M17" s="279"/>
      <c r="N17" s="233"/>
      <c r="O17" s="233"/>
      <c r="P17" s="9"/>
      <c r="Q17" s="244"/>
      <c r="R17" s="53">
        <f>IF(Q16&gt;$R$7,Q16-R$7,0)</f>
        <v>0</v>
      </c>
      <c r="S17" s="253"/>
    </row>
    <row r="18" spans="1:19" ht="15" x14ac:dyDescent="0.25">
      <c r="A18" s="241"/>
      <c r="B18" s="238" t="s">
        <v>11</v>
      </c>
      <c r="C18" s="239"/>
      <c r="D18" s="279">
        <v>44957</v>
      </c>
      <c r="E18" s="228" t="s">
        <v>11</v>
      </c>
      <c r="F18" s="228"/>
      <c r="G18" s="279">
        <v>44958</v>
      </c>
      <c r="H18" s="228" t="s">
        <v>11</v>
      </c>
      <c r="I18" s="228"/>
      <c r="J18" s="279">
        <v>44959</v>
      </c>
      <c r="K18" s="228" t="s">
        <v>11</v>
      </c>
      <c r="L18" s="228"/>
      <c r="M18" s="279">
        <v>44960</v>
      </c>
      <c r="N18" s="228" t="s">
        <v>11</v>
      </c>
      <c r="O18" s="228"/>
      <c r="P18" s="7"/>
      <c r="Q18" s="244">
        <f>(IF(ISNUMBER(B19),B19,0)+IF(ISNUMBER(E19),E19,0)+IF(ISNUMBER(H19),H19,0)+IF(ISNUMBER(K19),K19,0)+IF(ISNUMBER(N19),N19,0))</f>
        <v>0</v>
      </c>
      <c r="R18" s="54"/>
      <c r="S18" s="253" t="str">
        <f>IF(R19&lt;=0,TEXT($R$7-Q18,"-hh:mm"),IF(R19&gt;0,TEXT(R19,"hh:mm")))</f>
        <v>-19:20</v>
      </c>
    </row>
    <row r="19" spans="1:19" ht="15" x14ac:dyDescent="0.25">
      <c r="A19" s="261"/>
      <c r="B19" s="233"/>
      <c r="C19" s="233"/>
      <c r="D19" s="279"/>
      <c r="E19" s="233"/>
      <c r="F19" s="233"/>
      <c r="G19" s="279"/>
      <c r="H19" s="233"/>
      <c r="I19" s="233"/>
      <c r="J19" s="279"/>
      <c r="K19" s="233"/>
      <c r="L19" s="233"/>
      <c r="M19" s="279"/>
      <c r="N19" s="233"/>
      <c r="O19" s="233"/>
      <c r="P19" s="9"/>
      <c r="Q19" s="244"/>
      <c r="R19" s="53">
        <f>IF(Q18&gt;$R$7,Q18-R$7,0)</f>
        <v>0</v>
      </c>
      <c r="S19" s="253"/>
    </row>
    <row r="20" spans="1:19" ht="15" x14ac:dyDescent="0.25">
      <c r="A20" s="137"/>
      <c r="B20" s="139" t="s">
        <v>11</v>
      </c>
      <c r="C20" s="156"/>
      <c r="D20" s="137"/>
      <c r="E20" s="139" t="s">
        <v>11</v>
      </c>
      <c r="F20" s="156"/>
      <c r="G20" s="137"/>
      <c r="H20" s="139" t="s">
        <v>11</v>
      </c>
      <c r="I20" s="156"/>
      <c r="J20" s="137"/>
      <c r="K20" s="139" t="s">
        <v>11</v>
      </c>
      <c r="L20" s="156"/>
      <c r="M20" s="137"/>
      <c r="N20" s="141" t="s">
        <v>11</v>
      </c>
      <c r="O20" s="157"/>
      <c r="P20" s="128"/>
      <c r="Q20" s="144">
        <f>(IF(ISNUMBER(B21),B21,0)+IF(ISNUMBER(E21),E21,0)+IF(ISNUMBER(H21),H21,0)+IF(ISNUMBER(K21),K21,0)+IF(ISNUMBER(N21),N21,0))</f>
        <v>0</v>
      </c>
      <c r="R20" s="54"/>
      <c r="S20" s="145" t="str">
        <f>IF(R21&lt;=0,TEXT($R$7-Q20,"-hh:mm"),IF(R21&gt;0,TEXT(R21,"hh:mm")))</f>
        <v>-19:20</v>
      </c>
    </row>
    <row r="21" spans="1:19" ht="15" x14ac:dyDescent="0.25">
      <c r="A21" s="138"/>
      <c r="B21" s="140"/>
      <c r="C21" s="153"/>
      <c r="D21" s="138"/>
      <c r="E21" s="140"/>
      <c r="F21" s="153"/>
      <c r="G21" s="138"/>
      <c r="H21" s="140"/>
      <c r="I21" s="153"/>
      <c r="J21" s="138"/>
      <c r="K21" s="140"/>
      <c r="L21" s="153"/>
      <c r="M21" s="138"/>
      <c r="N21" s="140"/>
      <c r="O21" s="153"/>
      <c r="P21" s="128"/>
      <c r="Q21" s="144"/>
      <c r="R21" s="53">
        <f>IF(Q20&gt;$R$7,Q20-R$7,0)</f>
        <v>0</v>
      </c>
      <c r="S21" s="145"/>
    </row>
    <row r="22" spans="1:19" ht="15" x14ac:dyDescent="0.25">
      <c r="A22" s="241"/>
      <c r="B22" s="228" t="s">
        <v>11</v>
      </c>
      <c r="C22" s="228"/>
      <c r="D22" s="229"/>
      <c r="E22" s="228" t="s">
        <v>11</v>
      </c>
      <c r="F22" s="228"/>
      <c r="G22" s="229"/>
      <c r="H22" s="228" t="s">
        <v>11</v>
      </c>
      <c r="I22" s="228"/>
      <c r="J22" s="229"/>
      <c r="K22" s="228" t="s">
        <v>11</v>
      </c>
      <c r="L22" s="228"/>
      <c r="M22" s="229"/>
      <c r="N22" s="228" t="s">
        <v>11</v>
      </c>
      <c r="O22" s="228"/>
      <c r="P22" s="7"/>
      <c r="Q22" s="244">
        <f>(IF(ISNUMBER(B23),B23,0)+IF(ISNUMBER(E23),E23,0)+IF(ISNUMBER(H23),H23,0)+IF(ISNUMBER(K23),K23,0)+IF(ISNUMBER(N23),N23,0))</f>
        <v>0</v>
      </c>
      <c r="R22" s="54"/>
      <c r="S22" s="253" t="str">
        <f>IF(R23&lt;=0,TEXT($R$7-Q22,"-hh:mm"),IF(R23&gt;0,TEXT(R23,"hh:mm")))</f>
        <v>-19:20</v>
      </c>
    </row>
    <row r="23" spans="1:19" ht="15" x14ac:dyDescent="0.25">
      <c r="A23" s="263"/>
      <c r="B23" s="264"/>
      <c r="C23" s="264"/>
      <c r="D23" s="265"/>
      <c r="E23" s="264"/>
      <c r="F23" s="264"/>
      <c r="G23" s="265"/>
      <c r="H23" s="264"/>
      <c r="I23" s="264"/>
      <c r="J23" s="265"/>
      <c r="K23" s="264"/>
      <c r="L23" s="264"/>
      <c r="M23" s="265"/>
      <c r="N23" s="264"/>
      <c r="O23" s="264"/>
      <c r="P23" s="9"/>
      <c r="Q23" s="244"/>
      <c r="R23" s="53">
        <f>IF(Q22&gt;$R$7,Q22-R$7,0)</f>
        <v>0</v>
      </c>
      <c r="S23" s="253"/>
    </row>
    <row r="25" spans="1:19" ht="38.25" x14ac:dyDescent="0.2">
      <c r="A25" s="240" t="s">
        <v>12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Q25" s="11" t="s">
        <v>13</v>
      </c>
      <c r="R25" s="73">
        <f>+R11+R13+R15+R17+R19+R23</f>
        <v>0</v>
      </c>
      <c r="S25" s="73">
        <f>+R11+R13+R15+R17+R19+R23</f>
        <v>0</v>
      </c>
    </row>
    <row r="26" spans="1:19" x14ac:dyDescent="0.2">
      <c r="Q26" s="12"/>
      <c r="R26" s="13"/>
      <c r="S26" s="14"/>
    </row>
    <row r="27" spans="1:19" ht="25.5" x14ac:dyDescent="0.2">
      <c r="Q27" s="11" t="s">
        <v>15</v>
      </c>
      <c r="R27" s="17">
        <f>R25+'Période 2'!R29</f>
        <v>0</v>
      </c>
      <c r="S27" s="8">
        <f>'Période 1'!S27+'Période 2'!S27+'Période 3'!S25</f>
        <v>0</v>
      </c>
    </row>
    <row r="29" spans="1:19" x14ac:dyDescent="0.2">
      <c r="C29" s="266" t="s">
        <v>14</v>
      </c>
      <c r="D29" s="267"/>
      <c r="E29" s="267"/>
      <c r="F29" s="267"/>
      <c r="G29" s="267"/>
      <c r="H29" s="232"/>
      <c r="I29" s="19"/>
    </row>
    <row r="30" spans="1:19" ht="13.5" thickBot="1" x14ac:dyDescent="0.25">
      <c r="C30" s="262"/>
      <c r="D30" s="262"/>
      <c r="E30" s="262"/>
      <c r="F30" s="262"/>
      <c r="G30" s="262"/>
      <c r="H30" s="262"/>
    </row>
    <row r="31" spans="1:19" s="35" customFormat="1" ht="15" x14ac:dyDescent="0.25">
      <c r="A31" s="65" t="s">
        <v>23</v>
      </c>
      <c r="B31" s="66"/>
      <c r="C31" s="134" t="s">
        <v>38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7"/>
    </row>
    <row r="32" spans="1:19" ht="15" x14ac:dyDescent="0.25">
      <c r="A32" s="68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69"/>
    </row>
    <row r="33" spans="1:19" ht="15" x14ac:dyDescent="0.25">
      <c r="A33" s="68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69"/>
    </row>
    <row r="34" spans="1:19" ht="15" x14ac:dyDescent="0.25">
      <c r="A34" s="68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69"/>
    </row>
    <row r="35" spans="1:19" ht="15" x14ac:dyDescent="0.25">
      <c r="A35" s="68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69"/>
    </row>
    <row r="36" spans="1:19" ht="15.75" thickBot="1" x14ac:dyDescent="0.3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2"/>
    </row>
  </sheetData>
  <sheetProtection selectLockedCells="1" selectUnlockedCells="1"/>
  <customSheetViews>
    <customSheetView guid="{2F3A78EC-40E2-48E8-8E62-A55AB8215E8C}" showPageBreaks="1" fitToPage="1" printArea="1" view="pageBreakPreview" showRuler="0">
      <selection activeCell="M20" sqref="M20"/>
      <pageMargins left="0.51181102362204722" right="0.51181102362204722" top="0.62992125984251968" bottom="0.78740157480314965" header="0.31496062992125984" footer="0.23622047244094491"/>
      <pageSetup paperSize="9" scale="81" firstPageNumber="0" orientation="landscape" horizontalDpi="300" verticalDpi="300" r:id="rId1"/>
      <headerFooter alignWithMargins="0">
        <oddHeader>&amp;CDSDEN 19</oddHeader>
      </headerFooter>
    </customSheetView>
    <customSheetView guid="{892B4A4D-2A82-440F-AD3B-082B134F2BA8}" showPageBreaks="1" fitToPage="1" printArea="1" hiddenColumns="1" showRuler="0">
      <selection activeCell="E18" sqref="E18:F18"/>
      <pageMargins left="0.51181102362204722" right="0.51181102362204722" top="0.62992125984251968" bottom="0.78740157480314965" header="0.31496062992125984" footer="0.23622047244094491"/>
      <pageSetup paperSize="9" scale="83" firstPageNumber="0" orientation="landscape" horizontalDpi="300" verticalDpi="300" r:id="rId2"/>
      <headerFooter alignWithMargins="0">
        <oddHeader>&amp;CDSDEN 19</oddHeader>
      </headerFooter>
    </customSheetView>
    <customSheetView guid="{069C010B-D19E-4D1F-9A31-488675FAFE8B}" showPageBreaks="1" fitToPage="1" printArea="1" view="pageBreakPreview" showRuler="0" topLeftCell="A13">
      <selection activeCell="B21" sqref="B21:C21"/>
      <pageMargins left="0.51181102362204722" right="0.51181102362204722" top="0.62992125984251968" bottom="0.78740157480314965" header="0.31496062992125984" footer="0.23622047244094491"/>
      <pageSetup paperSize="9" scale="81" firstPageNumber="0" orientation="landscape" horizontalDpi="300" verticalDpi="300" r:id="rId3"/>
      <headerFooter alignWithMargins="0">
        <oddHeader>&amp;CDSDEN 19</oddHeader>
      </headerFooter>
    </customSheetView>
    <customSheetView guid="{DF3FAEBD-94A0-4899-A846-B71B72E0A0D4}" showPageBreaks="1" fitToPage="1" printArea="1" view="pageBreakPreview" showRuler="0" topLeftCell="A19">
      <selection activeCell="Q10" sqref="Q10:Q11"/>
      <pageMargins left="0.51181102362204722" right="0.51181102362204722" top="0.62992125984251968" bottom="0.78740157480314965" header="0.31496062992125984" footer="0.23622047244094491"/>
      <pageSetup paperSize="9" scale="73" firstPageNumber="0" orientation="landscape" horizontalDpi="300" verticalDpi="300" r:id="rId4"/>
      <headerFooter alignWithMargins="0">
        <oddHeader>&amp;CDSDEN 19</oddHeader>
      </headerFooter>
    </customSheetView>
    <customSheetView guid="{2ED24E49-9D36-4727-80B9-0B5800C05970}" showPageBreaks="1" fitToPage="1" printArea="1" view="pageBreakPreview" showRuler="0">
      <selection activeCell="F5" sqref="F5:K5"/>
      <pageMargins left="0.51181102362204722" right="0.51181102362204722" top="0.62992125984251968" bottom="0.78740157480314965" header="0.31496062992125984" footer="0.23622047244094491"/>
      <pageSetup paperSize="9" scale="79" firstPageNumber="0" orientation="landscape" horizontalDpi="300" verticalDpi="300" r:id="rId5"/>
      <headerFooter alignWithMargins="0">
        <oddHeader>&amp;CDSDEN 19</oddHeader>
      </headerFooter>
    </customSheetView>
    <customSheetView guid="{729659C4-2DA0-4EBA-B822-DAB91D1720CA}" showPageBreaks="1" fitToPage="1" printArea="1" view="pageBreakPreview" showRuler="0" topLeftCell="A13">
      <selection activeCell="B21" sqref="B21:C21"/>
      <pageMargins left="0.51181102362204722" right="0.51181102362204722" top="0.62992125984251968" bottom="0.78740157480314965" header="0.31496062992125984" footer="0.23622047244094491"/>
      <pageSetup paperSize="9" scale="79" firstPageNumber="0" orientation="landscape" horizontalDpi="300" verticalDpi="300" r:id="rId6"/>
      <headerFooter alignWithMargins="0">
        <oddHeader>&amp;CDSDEN 19</oddHeader>
      </headerFooter>
    </customSheetView>
    <customSheetView guid="{FA3AD15F-88D0-4310-95E2-14133D6543F1}" showPageBreaks="1" fitToPage="1" printArea="1" view="pageBreakPreview" showRuler="0">
      <selection activeCell="B21" sqref="B21"/>
      <pageMargins left="0.51181102362204722" right="0.51181102362204722" top="0.62992125984251968" bottom="0.78740157480314965" header="0.31496062992125984" footer="0.23622047244094491"/>
      <pageSetup paperSize="9" scale="81" firstPageNumber="0" orientation="landscape" horizontalDpi="300" verticalDpi="300" r:id="rId7"/>
      <headerFooter alignWithMargins="0">
        <oddHeader>&amp;CDSDEN 19</oddHeader>
      </headerFooter>
    </customSheetView>
  </customSheetViews>
  <mergeCells count="89">
    <mergeCell ref="E16:F16"/>
    <mergeCell ref="S16:S17"/>
    <mergeCell ref="H15:I15"/>
    <mergeCell ref="K15:L15"/>
    <mergeCell ref="B17:C17"/>
    <mergeCell ref="E17:F17"/>
    <mergeCell ref="H16:I16"/>
    <mergeCell ref="Q14:Q15"/>
    <mergeCell ref="S14:S15"/>
    <mergeCell ref="N15:O15"/>
    <mergeCell ref="K14:L14"/>
    <mergeCell ref="N14:O14"/>
    <mergeCell ref="B22:C22"/>
    <mergeCell ref="N16:O16"/>
    <mergeCell ref="N17:O17"/>
    <mergeCell ref="C29:H29"/>
    <mergeCell ref="E23:F23"/>
    <mergeCell ref="G22:G23"/>
    <mergeCell ref="H22:I22"/>
    <mergeCell ref="H23:I23"/>
    <mergeCell ref="D22:D23"/>
    <mergeCell ref="E22:F22"/>
    <mergeCell ref="B23:C23"/>
    <mergeCell ref="E18:F18"/>
    <mergeCell ref="B19:C19"/>
    <mergeCell ref="E19:F19"/>
    <mergeCell ref="N18:O18"/>
    <mergeCell ref="K17:L17"/>
    <mergeCell ref="K16:L16"/>
    <mergeCell ref="B16:C16"/>
    <mergeCell ref="Q22:Q23"/>
    <mergeCell ref="S22:S23"/>
    <mergeCell ref="N23:O23"/>
    <mergeCell ref="J22:J23"/>
    <mergeCell ref="H19:I19"/>
    <mergeCell ref="K22:L22"/>
    <mergeCell ref="K19:L19"/>
    <mergeCell ref="K23:L23"/>
    <mergeCell ref="M22:M23"/>
    <mergeCell ref="N22:O22"/>
    <mergeCell ref="S18:S19"/>
    <mergeCell ref="N19:O19"/>
    <mergeCell ref="K18:L18"/>
    <mergeCell ref="Q16:Q17"/>
    <mergeCell ref="Q18:Q19"/>
    <mergeCell ref="H17:I17"/>
    <mergeCell ref="B14:C14"/>
    <mergeCell ref="E14:F14"/>
    <mergeCell ref="B15:C15"/>
    <mergeCell ref="E15:F15"/>
    <mergeCell ref="S12:S13"/>
    <mergeCell ref="N13:O13"/>
    <mergeCell ref="K13:L13"/>
    <mergeCell ref="K12:L12"/>
    <mergeCell ref="B13:C13"/>
    <mergeCell ref="C30:H30"/>
    <mergeCell ref="A9:C9"/>
    <mergeCell ref="D9:F9"/>
    <mergeCell ref="G9:I9"/>
    <mergeCell ref="H10:I10"/>
    <mergeCell ref="H14:I14"/>
    <mergeCell ref="H18:I18"/>
    <mergeCell ref="A25:N25"/>
    <mergeCell ref="J9:L9"/>
    <mergeCell ref="B10:C10"/>
    <mergeCell ref="E10:F10"/>
    <mergeCell ref="B11:C11"/>
    <mergeCell ref="E11:F11"/>
    <mergeCell ref="N12:O12"/>
    <mergeCell ref="H12:I12"/>
    <mergeCell ref="A18:A19"/>
    <mergeCell ref="B18:C18"/>
    <mergeCell ref="E13:F13"/>
    <mergeCell ref="H13:I13"/>
    <mergeCell ref="A22:A23"/>
    <mergeCell ref="F5:K5"/>
    <mergeCell ref="B12:C12"/>
    <mergeCell ref="E12:F12"/>
    <mergeCell ref="H11:I11"/>
    <mergeCell ref="Q10:Q11"/>
    <mergeCell ref="K11:L11"/>
    <mergeCell ref="Q12:Q13"/>
    <mergeCell ref="N10:O10"/>
    <mergeCell ref="M9:O9"/>
    <mergeCell ref="O4:S5"/>
    <mergeCell ref="O6:S6"/>
    <mergeCell ref="S10:S11"/>
    <mergeCell ref="N11:O11"/>
    <mergeCell ref="K10:L10"/>
  </mergeCells>
  <phoneticPr fontId="0" type="noConversion"/>
  <conditionalFormatting sqref="S10:S23">
    <cfRule type="expression" dxfId="66" priority="28" stopIfTrue="1">
      <formula>IF(R11&gt;0,1,0)</formula>
    </cfRule>
    <cfRule type="expression" dxfId="65" priority="29" stopIfTrue="1">
      <formula>IF(R11&lt;=0,1,0)</formula>
    </cfRule>
  </conditionalFormatting>
  <conditionalFormatting sqref="S25 S27">
    <cfRule type="expression" dxfId="64" priority="30" stopIfTrue="1">
      <formula>IF(R25&gt;0,1,0)</formula>
    </cfRule>
    <cfRule type="expression" dxfId="63" priority="31" stopIfTrue="1">
      <formula>IF(R25&lt;=0,1,0)</formula>
    </cfRule>
  </conditionalFormatting>
  <conditionalFormatting sqref="R27 R11 R13 R15 R19:R21 R17 R25:S25 R23">
    <cfRule type="cellIs" dxfId="62" priority="25" stopIfTrue="1" operator="greaterThan">
      <formula>0</formula>
    </cfRule>
    <cfRule type="cellIs" dxfId="61" priority="26" stopIfTrue="1" operator="lessThanOrEqual">
      <formula>0</formula>
    </cfRule>
  </conditionalFormatting>
  <conditionalFormatting sqref="B10:C10 B12:C12 B14:C14 B16:C16 B18:C18 B22:C22 E10:F10 E12:F12 E14:F14 E16:F16 E18:F18 E22:F22 H10:I10 H12:I12 H14:I14 H16:I16 H18:I18 H22:I22 K10:L10 K12:L12 K14:L14 K16:L16 K18:L18 K22:L22 N10:P10 N12:P12 N14:P14 N16:P16 N18:P18 N22:P22">
    <cfRule type="cellIs" dxfId="60" priority="27" stopIfTrue="1" operator="equal">
      <formula>"école"</formula>
    </cfRule>
  </conditionalFormatting>
  <conditionalFormatting sqref="S10:S11">
    <cfRule type="expression" dxfId="59" priority="19" stopIfTrue="1">
      <formula>IF(R11&gt;0,1,0)</formula>
    </cfRule>
    <cfRule type="expression" dxfId="58" priority="20" stopIfTrue="1">
      <formula>IF(R11&lt;=0,1,0)</formula>
    </cfRule>
  </conditionalFormatting>
  <conditionalFormatting sqref="S12:S13">
    <cfRule type="expression" dxfId="57" priority="11" stopIfTrue="1">
      <formula>IF(R13&gt;0,1,0)</formula>
    </cfRule>
    <cfRule type="expression" dxfId="56" priority="12" stopIfTrue="1">
      <formula>IF(R13&lt;=0,1,0)</formula>
    </cfRule>
  </conditionalFormatting>
  <conditionalFormatting sqref="S25">
    <cfRule type="expression" dxfId="55" priority="7" stopIfTrue="1">
      <formula>IF(R25&gt;0,1,0)</formula>
    </cfRule>
    <cfRule type="expression" dxfId="54" priority="8" stopIfTrue="1">
      <formula>IF(R25&lt;=0,1,0)</formula>
    </cfRule>
  </conditionalFormatting>
  <conditionalFormatting sqref="S25">
    <cfRule type="expression" dxfId="53" priority="3" stopIfTrue="1">
      <formula>IF(R25&gt;0,1,0)</formula>
    </cfRule>
    <cfRule type="expression" dxfId="52" priority="4" stopIfTrue="1">
      <formula>IF(R25&lt;=0,1,0)</formula>
    </cfRule>
  </conditionalFormatting>
  <dataValidations count="1">
    <dataValidation type="time" allowBlank="1" showErrorMessage="1" errorTitle="Erreur de saisie" error="Soit le format horaire n'est pas respecté, soit l'horaire saisi est ... impossible pour une journée..." sqref="B11:C11 N19:P21 K19:L21 H19:I21 E19:F21 B19:C21 N17:P17 K17:L17 H17:I17 E17:F17 B17:C17 N15:P15 K15:L15 H15:I15 E15:F15 B15:C15 N13:P13 K13:L13 H13:I13 E13:F13 B13:C13 N11:P11 K11:L11 H11:I11 E11:F11 B23:C23 E23:F23 H23:I23 K23:L23 N23:P23" xr:uid="{00000000-0002-0000-0300-000000000000}">
      <formula1>0.0416666666666667</formula1>
      <formula2>0.3125</formula2>
    </dataValidation>
  </dataValidations>
  <pageMargins left="0.51181102362204722" right="0.51181102362204722" top="0.62992125984251968" bottom="0.78740157480314965" header="0.31496062992125984" footer="0.23622047244094491"/>
  <pageSetup paperSize="9" scale="81" firstPageNumber="0" orientation="landscape" horizontalDpi="300" verticalDpi="300" r:id="rId8"/>
  <headerFooter alignWithMargins="0">
    <oddHeader>&amp;CDSDEN 19</oddHeader>
  </headerFooter>
  <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6"/>
  <sheetViews>
    <sheetView showRuler="0" view="pageBreakPreview" zoomScaleNormal="100" zoomScaleSheetLayoutView="100" workbookViewId="0">
      <selection activeCell="I28" sqref="I28"/>
    </sheetView>
  </sheetViews>
  <sheetFormatPr baseColWidth="10" defaultRowHeight="12.75" x14ac:dyDescent="0.2"/>
  <cols>
    <col min="1" max="1" width="6.7109375" customWidth="1"/>
    <col min="2" max="3" width="10.7109375" customWidth="1"/>
    <col min="4" max="4" width="6.7109375" customWidth="1"/>
    <col min="5" max="6" width="10.7109375" customWidth="1"/>
    <col min="7" max="7" width="6.7109375" customWidth="1"/>
    <col min="8" max="9" width="10.7109375" customWidth="1"/>
    <col min="10" max="10" width="6.7109375" customWidth="1"/>
    <col min="11" max="12" width="10.7109375" customWidth="1"/>
    <col min="13" max="13" width="6.7109375" customWidth="1"/>
    <col min="14" max="15" width="10.7109375" customWidth="1"/>
    <col min="16" max="16" width="1.7109375" customWidth="1"/>
    <col min="17" max="17" width="8.7109375" bestFit="1" customWidth="1"/>
    <col min="18" max="18" width="8.140625" hidden="1" customWidth="1"/>
    <col min="19" max="19" width="8.7109375" bestFit="1" customWidth="1"/>
  </cols>
  <sheetData>
    <row r="1" spans="1:19" ht="15" x14ac:dyDescent="0.25">
      <c r="A1" s="34" t="s">
        <v>0</v>
      </c>
      <c r="B1" s="35"/>
      <c r="C1" s="35"/>
      <c r="D1" s="36"/>
      <c r="E1" s="36"/>
      <c r="F1" s="34" t="s">
        <v>2</v>
      </c>
      <c r="G1" s="37"/>
      <c r="H1" s="37"/>
      <c r="I1" s="37"/>
      <c r="J1" s="37"/>
      <c r="K1" s="37"/>
      <c r="L1" s="34" t="s">
        <v>3</v>
      </c>
      <c r="M1" s="37"/>
      <c r="N1" s="60" t="s">
        <v>29</v>
      </c>
      <c r="O1" s="61" t="s">
        <v>30</v>
      </c>
      <c r="P1" s="62"/>
      <c r="Q1" s="63" t="s">
        <v>31</v>
      </c>
      <c r="R1" s="39"/>
      <c r="S1" s="39"/>
    </row>
    <row r="2" spans="1:19" ht="15" x14ac:dyDescent="0.25">
      <c r="A2" s="34"/>
      <c r="B2" s="35"/>
      <c r="C2" s="35"/>
      <c r="D2" s="36"/>
      <c r="E2" s="36"/>
      <c r="F2" s="34"/>
      <c r="G2" s="37"/>
      <c r="H2" s="37"/>
      <c r="I2" s="37"/>
      <c r="J2" s="37"/>
      <c r="K2" s="37"/>
      <c r="L2" s="34"/>
      <c r="M2" s="37"/>
      <c r="N2" s="60" t="s">
        <v>32</v>
      </c>
      <c r="O2" s="60" t="s">
        <v>33</v>
      </c>
      <c r="P2" s="35"/>
      <c r="Q2" s="39"/>
      <c r="R2" s="39"/>
      <c r="S2" s="39"/>
    </row>
    <row r="3" spans="1:19" ht="15" x14ac:dyDescent="0.25">
      <c r="A3" s="34" t="s">
        <v>1</v>
      </c>
      <c r="B3" s="35"/>
      <c r="C3" s="34"/>
      <c r="D3" s="36"/>
      <c r="E3" s="36"/>
      <c r="F3" s="35"/>
      <c r="G3" s="37"/>
      <c r="H3" s="37"/>
      <c r="I3" s="37"/>
      <c r="J3" s="37"/>
      <c r="K3" s="37"/>
      <c r="L3" s="40"/>
      <c r="M3" s="58"/>
      <c r="N3" s="33"/>
      <c r="O3" s="38"/>
      <c r="P3" s="35"/>
      <c r="Q3" s="39"/>
      <c r="R3" s="39"/>
      <c r="S3" s="39"/>
    </row>
    <row r="4" spans="1:19" ht="15" x14ac:dyDescent="0.25">
      <c r="A4" s="35"/>
      <c r="B4" s="34"/>
      <c r="C4" s="34"/>
      <c r="D4" s="36"/>
      <c r="E4" s="36"/>
      <c r="F4" s="36"/>
      <c r="G4" s="35"/>
      <c r="H4" s="37"/>
      <c r="I4" s="37"/>
      <c r="J4" s="37"/>
      <c r="K4" s="37"/>
      <c r="L4" s="40" t="s">
        <v>26</v>
      </c>
      <c r="M4" s="59" t="s">
        <v>22</v>
      </c>
      <c r="N4" s="76" t="s">
        <v>24</v>
      </c>
      <c r="O4" s="254" t="s">
        <v>27</v>
      </c>
      <c r="P4" s="254"/>
      <c r="Q4" s="254"/>
      <c r="R4" s="254"/>
      <c r="S4" s="254"/>
    </row>
    <row r="5" spans="1:19" ht="15.75" x14ac:dyDescent="0.25">
      <c r="A5" s="165" t="s">
        <v>39</v>
      </c>
      <c r="B5" s="34"/>
      <c r="C5" s="34"/>
      <c r="D5" s="36"/>
      <c r="E5" s="36"/>
      <c r="F5" s="225" t="s">
        <v>44</v>
      </c>
      <c r="G5" s="226"/>
      <c r="H5" s="226"/>
      <c r="I5" s="226"/>
      <c r="J5" s="226"/>
      <c r="K5" s="227"/>
      <c r="L5" s="35"/>
      <c r="M5" s="59" t="s">
        <v>22</v>
      </c>
      <c r="N5" s="76" t="s">
        <v>25</v>
      </c>
      <c r="O5" s="254"/>
      <c r="P5" s="254"/>
      <c r="Q5" s="254"/>
      <c r="R5" s="254"/>
      <c r="S5" s="254"/>
    </row>
    <row r="6" spans="1:19" ht="15.75" x14ac:dyDescent="0.25">
      <c r="A6" s="35"/>
      <c r="B6" s="34"/>
      <c r="C6" s="42"/>
      <c r="D6" s="41"/>
      <c r="E6" s="41"/>
      <c r="F6" s="36"/>
      <c r="G6" s="64" t="s">
        <v>41</v>
      </c>
      <c r="H6" s="64"/>
      <c r="I6" s="57"/>
      <c r="J6" s="41"/>
      <c r="K6" s="41"/>
      <c r="L6" s="36"/>
      <c r="M6" s="59"/>
      <c r="N6" s="77"/>
      <c r="O6" s="255"/>
      <c r="P6" s="255"/>
      <c r="Q6" s="255"/>
      <c r="R6" s="255"/>
      <c r="S6" s="255"/>
    </row>
    <row r="7" spans="1:19" ht="15.75" x14ac:dyDescent="0.25">
      <c r="A7" s="35"/>
      <c r="B7" s="34"/>
      <c r="C7" s="42"/>
      <c r="D7" s="41"/>
      <c r="E7" s="41"/>
      <c r="F7" s="36"/>
      <c r="G7" s="64"/>
      <c r="H7" s="64"/>
      <c r="I7" s="57"/>
      <c r="J7" s="41"/>
      <c r="K7" s="41"/>
      <c r="L7" s="36"/>
      <c r="M7" s="36"/>
      <c r="N7" s="36"/>
      <c r="O7" s="35"/>
      <c r="P7" s="35"/>
      <c r="Q7" s="39"/>
      <c r="R7" s="103">
        <v>0.80555555555555547</v>
      </c>
      <c r="S7" s="39"/>
    </row>
    <row r="8" spans="1:19" ht="15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1:19" s="1" customFormat="1" ht="51" x14ac:dyDescent="0.2">
      <c r="A9" s="237" t="s">
        <v>4</v>
      </c>
      <c r="B9" s="237"/>
      <c r="C9" s="237"/>
      <c r="D9" s="237" t="s">
        <v>5</v>
      </c>
      <c r="E9" s="237"/>
      <c r="F9" s="237"/>
      <c r="G9" s="237" t="s">
        <v>6</v>
      </c>
      <c r="H9" s="237"/>
      <c r="I9" s="237"/>
      <c r="J9" s="237" t="s">
        <v>7</v>
      </c>
      <c r="K9" s="237"/>
      <c r="L9" s="237"/>
      <c r="M9" s="237" t="s">
        <v>8</v>
      </c>
      <c r="N9" s="237"/>
      <c r="O9" s="237"/>
      <c r="P9" s="5"/>
      <c r="Q9" s="6" t="s">
        <v>9</v>
      </c>
      <c r="R9" s="6"/>
      <c r="S9" s="6" t="s">
        <v>10</v>
      </c>
    </row>
    <row r="10" spans="1:19" ht="15" x14ac:dyDescent="0.25">
      <c r="A10" s="279">
        <v>44977</v>
      </c>
      <c r="B10" s="228" t="s">
        <v>11</v>
      </c>
      <c r="C10" s="228"/>
      <c r="D10" s="279">
        <v>44978</v>
      </c>
      <c r="E10" s="228" t="s">
        <v>11</v>
      </c>
      <c r="F10" s="228"/>
      <c r="G10" s="279">
        <v>44979</v>
      </c>
      <c r="H10" s="228" t="s">
        <v>11</v>
      </c>
      <c r="I10" s="228"/>
      <c r="J10" s="279">
        <v>44980</v>
      </c>
      <c r="K10" s="228" t="s">
        <v>11</v>
      </c>
      <c r="L10" s="228"/>
      <c r="M10" s="279">
        <v>44981</v>
      </c>
      <c r="N10" s="228" t="s">
        <v>11</v>
      </c>
      <c r="O10" s="228"/>
      <c r="P10" s="7"/>
      <c r="Q10" s="244">
        <f>(IF(ISNUMBER(B11),B11,0)+IF(ISNUMBER(E11),E11,0)+IF(ISNUMBER(H11),H11,0)+IF(ISNUMBER(K11),K11,0)+IF(ISNUMBER(N11),N11,0))</f>
        <v>0</v>
      </c>
      <c r="R10" s="51"/>
      <c r="S10" s="249" t="str">
        <f>IF(R11=0,TEXT($R$7-Q10,"-hh:mm"),IF(R11&gt;0,TEXT(R11,"hh:mm")))</f>
        <v>-19:20</v>
      </c>
    </row>
    <row r="11" spans="1:19" ht="15" x14ac:dyDescent="0.25">
      <c r="A11" s="279"/>
      <c r="B11" s="233"/>
      <c r="C11" s="233"/>
      <c r="D11" s="279"/>
      <c r="E11" s="233"/>
      <c r="F11" s="233"/>
      <c r="G11" s="279"/>
      <c r="H11" s="233"/>
      <c r="I11" s="233"/>
      <c r="J11" s="279"/>
      <c r="K11" s="233"/>
      <c r="L11" s="233"/>
      <c r="M11" s="279"/>
      <c r="N11" s="233"/>
      <c r="O11" s="233"/>
      <c r="P11" s="18"/>
      <c r="Q11" s="244"/>
      <c r="R11" s="53">
        <f>IF(Q10&gt;$R$7,Q10-$R$7,0)</f>
        <v>0</v>
      </c>
      <c r="S11" s="250"/>
    </row>
    <row r="12" spans="1:19" ht="15" x14ac:dyDescent="0.25">
      <c r="A12" s="279">
        <v>44984</v>
      </c>
      <c r="B12" s="228" t="s">
        <v>11</v>
      </c>
      <c r="C12" s="228"/>
      <c r="D12" s="279">
        <v>44985</v>
      </c>
      <c r="E12" s="228" t="s">
        <v>11</v>
      </c>
      <c r="F12" s="228"/>
      <c r="G12" s="279">
        <v>44986</v>
      </c>
      <c r="H12" s="228" t="s">
        <v>11</v>
      </c>
      <c r="I12" s="228"/>
      <c r="J12" s="279">
        <v>44987</v>
      </c>
      <c r="K12" s="228" t="s">
        <v>11</v>
      </c>
      <c r="L12" s="228"/>
      <c r="M12" s="279">
        <v>44988</v>
      </c>
      <c r="N12" s="228" t="s">
        <v>11</v>
      </c>
      <c r="O12" s="228"/>
      <c r="P12" s="7"/>
      <c r="Q12" s="244">
        <f>(IF(ISNUMBER(B13),B13,0)+IF(ISNUMBER(E13),E13,0)+IF(ISNUMBER(H13),H13,0)+IF(ISNUMBER(K13),K13,0)+IF(ISNUMBER(N13),N13,0))</f>
        <v>0</v>
      </c>
      <c r="R12" s="51"/>
      <c r="S12" s="249" t="str">
        <f>IF(R13=0,TEXT($R$7-Q12,"-hh:mm"),IF(R13&gt;0,TEXT(R13,"hh:mm")))</f>
        <v>-19:20</v>
      </c>
    </row>
    <row r="13" spans="1:19" ht="15" x14ac:dyDescent="0.25">
      <c r="A13" s="279"/>
      <c r="B13" s="233"/>
      <c r="C13" s="233"/>
      <c r="D13" s="279"/>
      <c r="E13" s="233"/>
      <c r="F13" s="233"/>
      <c r="G13" s="279"/>
      <c r="H13" s="233"/>
      <c r="I13" s="233"/>
      <c r="J13" s="279"/>
      <c r="K13" s="233"/>
      <c r="L13" s="233"/>
      <c r="M13" s="279"/>
      <c r="N13" s="233"/>
      <c r="O13" s="233"/>
      <c r="P13" s="18"/>
      <c r="Q13" s="244"/>
      <c r="R13" s="53">
        <f>IF(Q12&gt;$R$7,Q12-$R$7,0)</f>
        <v>0</v>
      </c>
      <c r="S13" s="250"/>
    </row>
    <row r="14" spans="1:19" ht="15" x14ac:dyDescent="0.25">
      <c r="A14" s="279">
        <v>44991</v>
      </c>
      <c r="B14" s="228" t="s">
        <v>11</v>
      </c>
      <c r="C14" s="228"/>
      <c r="D14" s="279">
        <v>44992</v>
      </c>
      <c r="E14" s="228" t="s">
        <v>11</v>
      </c>
      <c r="F14" s="228"/>
      <c r="G14" s="279">
        <v>44993</v>
      </c>
      <c r="H14" s="228" t="s">
        <v>11</v>
      </c>
      <c r="I14" s="228"/>
      <c r="J14" s="279">
        <v>44994</v>
      </c>
      <c r="K14" s="228" t="s">
        <v>11</v>
      </c>
      <c r="L14" s="228"/>
      <c r="M14" s="279">
        <v>44995</v>
      </c>
      <c r="N14" s="228" t="s">
        <v>11</v>
      </c>
      <c r="O14" s="228"/>
      <c r="P14" s="7"/>
      <c r="Q14" s="244">
        <f>(IF(ISNUMBER(B15),B15,0)+IF(ISNUMBER(E15),E15,0)+IF(ISNUMBER(H15),H15,0)+IF(ISNUMBER(K15),K15,0)+IF(ISNUMBER(N15),N15,0))</f>
        <v>0</v>
      </c>
      <c r="R14" s="51"/>
      <c r="S14" s="249" t="str">
        <f>IF(R15=0,TEXT($R$7-Q14,"-hh:mm"),IF(R15&gt;0,TEXT(R15,"hh:mm")))</f>
        <v>-19:20</v>
      </c>
    </row>
    <row r="15" spans="1:19" ht="15" x14ac:dyDescent="0.25">
      <c r="A15" s="279"/>
      <c r="B15" s="233"/>
      <c r="C15" s="233"/>
      <c r="D15" s="279"/>
      <c r="E15" s="233"/>
      <c r="F15" s="233"/>
      <c r="G15" s="279"/>
      <c r="H15" s="233"/>
      <c r="I15" s="233"/>
      <c r="J15" s="279"/>
      <c r="K15" s="233"/>
      <c r="L15" s="233"/>
      <c r="M15" s="279"/>
      <c r="N15" s="233"/>
      <c r="O15" s="233"/>
      <c r="P15" s="18"/>
      <c r="Q15" s="244"/>
      <c r="R15" s="53">
        <f>IF(Q14&gt;$R$7,Q14-$R$7,0)</f>
        <v>0</v>
      </c>
      <c r="S15" s="250"/>
    </row>
    <row r="16" spans="1:19" ht="15" x14ac:dyDescent="0.25">
      <c r="A16" s="279">
        <v>44998</v>
      </c>
      <c r="B16" s="228" t="s">
        <v>11</v>
      </c>
      <c r="C16" s="228"/>
      <c r="D16" s="279">
        <v>44999</v>
      </c>
      <c r="E16" s="228" t="s">
        <v>11</v>
      </c>
      <c r="F16" s="228"/>
      <c r="G16" s="279">
        <v>45000</v>
      </c>
      <c r="H16" s="228" t="s">
        <v>11</v>
      </c>
      <c r="I16" s="228"/>
      <c r="J16" s="279">
        <v>45001</v>
      </c>
      <c r="K16" s="228" t="s">
        <v>11</v>
      </c>
      <c r="L16" s="228"/>
      <c r="M16" s="279">
        <v>45002</v>
      </c>
      <c r="N16" s="228" t="s">
        <v>11</v>
      </c>
      <c r="O16" s="228"/>
      <c r="P16" s="7"/>
      <c r="Q16" s="244">
        <f>(IF(ISNUMBER(B17),B17,0)+IF(ISNUMBER(E17),E17,0)+IF(ISNUMBER(H17),H17,0)+IF(ISNUMBER(K17),K17,0)+IF(ISNUMBER(N17),N17,0))</f>
        <v>0</v>
      </c>
      <c r="R16" s="51"/>
      <c r="S16" s="249" t="str">
        <f>IF(R17=0,TEXT($R$7-Q16,"-hh:mm"),IF(R17&gt;0,TEXT(R17,"hh:mm")))</f>
        <v>-19:20</v>
      </c>
    </row>
    <row r="17" spans="1:19" ht="15" x14ac:dyDescent="0.25">
      <c r="A17" s="279"/>
      <c r="B17" s="233"/>
      <c r="C17" s="233"/>
      <c r="D17" s="279"/>
      <c r="E17" s="233"/>
      <c r="F17" s="233"/>
      <c r="G17" s="279"/>
      <c r="H17" s="233"/>
      <c r="I17" s="233"/>
      <c r="J17" s="279"/>
      <c r="K17" s="233"/>
      <c r="L17" s="233"/>
      <c r="M17" s="279"/>
      <c r="N17" s="233"/>
      <c r="O17" s="233"/>
      <c r="P17" s="18"/>
      <c r="Q17" s="244"/>
      <c r="R17" s="53">
        <f>IF(Q16&gt;$R$7,Q16-$R$7,0)</f>
        <v>0</v>
      </c>
      <c r="S17" s="250"/>
    </row>
    <row r="18" spans="1:19" ht="15" x14ac:dyDescent="0.25">
      <c r="A18" s="279">
        <v>45005</v>
      </c>
      <c r="B18" s="228" t="s">
        <v>11</v>
      </c>
      <c r="C18" s="228"/>
      <c r="D18" s="279">
        <v>45006</v>
      </c>
      <c r="E18" s="228" t="s">
        <v>11</v>
      </c>
      <c r="F18" s="228"/>
      <c r="G18" s="279">
        <v>45007</v>
      </c>
      <c r="H18" s="228" t="s">
        <v>11</v>
      </c>
      <c r="I18" s="228"/>
      <c r="J18" s="279">
        <v>45008</v>
      </c>
      <c r="K18" s="228" t="s">
        <v>11</v>
      </c>
      <c r="L18" s="228"/>
      <c r="M18" s="279">
        <v>45009</v>
      </c>
      <c r="N18" s="228" t="s">
        <v>11</v>
      </c>
      <c r="O18" s="228"/>
      <c r="P18" s="7"/>
      <c r="Q18" s="244">
        <f>(IF(ISNUMBER(B19),B19,0)+IF(ISNUMBER(E19),E19,0)+IF(ISNUMBER(H19),H19,0)+IF(ISNUMBER(K19),K19,0)+IF(ISNUMBER(N19),N19,0))</f>
        <v>0</v>
      </c>
      <c r="R18" s="51"/>
      <c r="S18" s="249" t="str">
        <f>IF(R19=0,TEXT($R$7-Q18,"-hh:mm"),IF(R19&gt;0,TEXT(R19,"hh:mm")))</f>
        <v>-19:20</v>
      </c>
    </row>
    <row r="19" spans="1:19" ht="15" x14ac:dyDescent="0.25">
      <c r="A19" s="279"/>
      <c r="B19" s="269"/>
      <c r="C19" s="269"/>
      <c r="D19" s="279"/>
      <c r="E19" s="233"/>
      <c r="F19" s="233"/>
      <c r="G19" s="279"/>
      <c r="H19" s="233"/>
      <c r="I19" s="233"/>
      <c r="J19" s="279"/>
      <c r="K19" s="233"/>
      <c r="L19" s="233"/>
      <c r="M19" s="279"/>
      <c r="N19" s="233"/>
      <c r="O19" s="233"/>
      <c r="P19" s="18"/>
      <c r="Q19" s="244"/>
      <c r="R19" s="53">
        <f>IF(Q18&gt;$R$7,Q18-$R$7,0)</f>
        <v>0</v>
      </c>
      <c r="S19" s="250"/>
    </row>
    <row r="20" spans="1:19" ht="15" x14ac:dyDescent="0.25">
      <c r="A20" s="280">
        <v>45012</v>
      </c>
      <c r="B20" s="172"/>
      <c r="C20" s="171"/>
      <c r="D20" s="280">
        <v>45013</v>
      </c>
      <c r="E20" s="174"/>
      <c r="F20" s="173"/>
      <c r="G20" s="280">
        <v>45014</v>
      </c>
      <c r="H20" s="174"/>
      <c r="I20" s="173"/>
      <c r="J20" s="280">
        <v>45015</v>
      </c>
      <c r="K20" s="174"/>
      <c r="L20" s="173"/>
      <c r="M20" s="280">
        <v>45016</v>
      </c>
      <c r="N20" s="174"/>
      <c r="O20" s="173"/>
      <c r="P20" s="18"/>
      <c r="Q20" s="167">
        <f>(IF(ISNUMBER(B21),B21,0)+IF(ISNUMBER(E21),E21,0)+IF(ISNUMBER(H21),H21,0)+IF(ISNUMBER(K21),K21,0)+IF(ISNUMBER(N21),N21,0))</f>
        <v>0</v>
      </c>
      <c r="R20" s="170"/>
      <c r="S20" s="168" t="str">
        <f>IF(R21=0,TEXT($R$7-Q20,"-hh:mm"),IF(R21&gt;0,TEXT(R21,"hh:mm")))</f>
        <v>-19:20</v>
      </c>
    </row>
    <row r="21" spans="1:19" ht="15" x14ac:dyDescent="0.25">
      <c r="A21" s="280"/>
      <c r="B21" s="166"/>
      <c r="C21" s="124"/>
      <c r="D21" s="280"/>
      <c r="E21" s="166"/>
      <c r="F21" s="124"/>
      <c r="G21" s="280"/>
      <c r="H21" s="166"/>
      <c r="I21" s="124"/>
      <c r="J21" s="280"/>
      <c r="K21" s="166"/>
      <c r="L21" s="124"/>
      <c r="M21" s="280"/>
      <c r="N21" s="166"/>
      <c r="O21" s="124"/>
      <c r="P21" s="18"/>
      <c r="Q21" s="167"/>
      <c r="R21" s="170"/>
      <c r="S21" s="169"/>
    </row>
    <row r="22" spans="1:19" ht="15" x14ac:dyDescent="0.25">
      <c r="A22" s="280">
        <v>45019</v>
      </c>
      <c r="B22" s="228"/>
      <c r="C22" s="228"/>
      <c r="D22" s="280">
        <v>45020</v>
      </c>
      <c r="E22" s="228" t="s">
        <v>11</v>
      </c>
      <c r="F22" s="228"/>
      <c r="G22" s="280">
        <v>45021</v>
      </c>
      <c r="H22" s="228" t="s">
        <v>11</v>
      </c>
      <c r="I22" s="228"/>
      <c r="J22" s="280">
        <v>45022</v>
      </c>
      <c r="K22" s="228" t="s">
        <v>11</v>
      </c>
      <c r="L22" s="228"/>
      <c r="M22" s="280">
        <v>45023</v>
      </c>
      <c r="N22" s="228" t="s">
        <v>11</v>
      </c>
      <c r="O22" s="228"/>
      <c r="P22" s="7"/>
      <c r="Q22" s="244">
        <f>(IF(ISNUMBER(B23),B23,0)+IF(ISNUMBER(E23),E23,0)+IF(ISNUMBER(H23),H23,0)+IF(ISNUMBER(K23),K23,0)+IF(ISNUMBER(N23),N23,0))</f>
        <v>0</v>
      </c>
      <c r="R22" s="51"/>
      <c r="S22" s="249" t="str">
        <f>IF(R23=0,TEXT($R$7-Q22,"-hh:mm"),IF(R23&gt;0,TEXT(R23,"hh:mm")))</f>
        <v>-19:20</v>
      </c>
    </row>
    <row r="23" spans="1:19" ht="15" x14ac:dyDescent="0.25">
      <c r="A23" s="281"/>
      <c r="B23" s="233"/>
      <c r="C23" s="233"/>
      <c r="D23" s="281"/>
      <c r="E23" s="233"/>
      <c r="F23" s="233"/>
      <c r="G23" s="281"/>
      <c r="H23" s="233"/>
      <c r="I23" s="233"/>
      <c r="J23" s="281"/>
      <c r="K23" s="233"/>
      <c r="L23" s="233"/>
      <c r="M23" s="281"/>
      <c r="N23" s="233"/>
      <c r="O23" s="233"/>
      <c r="P23" s="18"/>
      <c r="Q23" s="244"/>
      <c r="R23" s="53">
        <f>IF(Q22&gt;$R$7,Q22-$R$7,0)</f>
        <v>0</v>
      </c>
      <c r="S23" s="250"/>
    </row>
    <row r="25" spans="1:19" ht="38.25" x14ac:dyDescent="0.2">
      <c r="A25" s="240" t="s">
        <v>12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Q25" s="11" t="s">
        <v>13</v>
      </c>
      <c r="R25" s="73">
        <f>+R13+R15+R17+R19+R23</f>
        <v>0</v>
      </c>
      <c r="S25" s="73">
        <f>+R13+R15+R17+R19+R23</f>
        <v>0</v>
      </c>
    </row>
    <row r="26" spans="1:19" x14ac:dyDescent="0.2">
      <c r="Q26" s="12"/>
      <c r="R26" s="13"/>
      <c r="S26" s="14"/>
    </row>
    <row r="27" spans="1:19" ht="38.25" x14ac:dyDescent="0.2">
      <c r="A27" s="268"/>
      <c r="B27" s="268"/>
      <c r="C27" s="268"/>
      <c r="D27" s="268"/>
      <c r="E27" s="268"/>
      <c r="F27" s="268"/>
      <c r="Q27" s="11" t="s">
        <v>15</v>
      </c>
      <c r="R27" s="17">
        <f>+R25+'Période 3'!R27</f>
        <v>0</v>
      </c>
      <c r="S27" s="8">
        <f>+'Période 1'!S27+'Période 2'!S27+'Période 3'!S25+'Période 4'!S25</f>
        <v>0</v>
      </c>
    </row>
    <row r="28" spans="1:19" x14ac:dyDescent="0.2">
      <c r="C28" s="28"/>
      <c r="D28" s="28"/>
      <c r="E28" s="28"/>
      <c r="F28" s="28"/>
      <c r="G28" s="28"/>
      <c r="H28" s="28"/>
    </row>
    <row r="29" spans="1:19" x14ac:dyDescent="0.2">
      <c r="C29" s="266" t="s">
        <v>14</v>
      </c>
      <c r="D29" s="267"/>
      <c r="E29" s="267"/>
      <c r="F29" s="267"/>
      <c r="G29" s="267"/>
      <c r="H29" s="232"/>
    </row>
    <row r="30" spans="1:19" ht="13.5" thickBot="1" x14ac:dyDescent="0.25"/>
    <row r="31" spans="1:19" s="35" customFormat="1" ht="15" x14ac:dyDescent="0.25">
      <c r="A31" s="65" t="s">
        <v>23</v>
      </c>
      <c r="B31" s="66"/>
      <c r="C31" s="134" t="s">
        <v>38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7"/>
    </row>
    <row r="32" spans="1:19" ht="15" x14ac:dyDescent="0.25">
      <c r="A32" s="68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69"/>
    </row>
    <row r="33" spans="1:19" ht="15" x14ac:dyDescent="0.25">
      <c r="A33" s="68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69"/>
    </row>
    <row r="34" spans="1:19" ht="15" x14ac:dyDescent="0.25">
      <c r="A34" s="68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69"/>
    </row>
    <row r="35" spans="1:19" ht="15" x14ac:dyDescent="0.25">
      <c r="A35" s="68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69"/>
    </row>
    <row r="36" spans="1:19" ht="15.75" thickBot="1" x14ac:dyDescent="0.3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2"/>
    </row>
  </sheetData>
  <sheetProtection selectLockedCells="1" selectUnlockedCells="1"/>
  <customSheetViews>
    <customSheetView guid="{2F3A78EC-40E2-48E8-8E62-A55AB8215E8C}" showPageBreaks="1" fitToPage="1" printArea="1" hiddenColumns="1" view="pageBreakPreview" showRuler="0">
      <selection activeCell="I28" sqref="I28"/>
      <pageMargins left="0.74803149606299213" right="0.74803149606299213" top="0.59055118110236227" bottom="0.78740157480314965" header="0.19685039370078741" footer="0.51181102362204722"/>
      <pageSetup paperSize="9" scale="83" firstPageNumber="0" orientation="landscape" horizontalDpi="300" verticalDpi="300" r:id="rId1"/>
      <headerFooter alignWithMargins="0">
        <oddHeader>&amp;CDSDEN 19</oddHeader>
      </headerFooter>
    </customSheetView>
    <customSheetView guid="{892B4A4D-2A82-440F-AD3B-082B134F2BA8}" showPageBreaks="1" fitToPage="1" printArea="1" hiddenColumns="1" showRuler="0">
      <selection activeCell="E14" sqref="E14:F14"/>
      <pageMargins left="0.74803149606299213" right="0.74803149606299213" top="0.59055118110236227" bottom="0.78740157480314965" header="0.19685039370078741" footer="0.51181102362204722"/>
      <pageSetup paperSize="9" scale="83" firstPageNumber="0" orientation="landscape" horizontalDpi="300" verticalDpi="300" r:id="rId2"/>
      <headerFooter alignWithMargins="0">
        <oddHeader>&amp;CDSDEN 19</oddHeader>
      </headerFooter>
    </customSheetView>
    <customSheetView guid="{069C010B-D19E-4D1F-9A31-488675FAFE8B}" showPageBreaks="1" fitToPage="1" printArea="1" hiddenColumns="1" view="pageBreakPreview" showRuler="0" topLeftCell="A10">
      <selection activeCell="H21" sqref="H21:I21"/>
      <pageMargins left="0.74803149606299213" right="0.74803149606299213" top="0.59055118110236227" bottom="0.78740157480314965" header="0.19685039370078741" footer="0.51181102362204722"/>
      <pageSetup paperSize="9" scale="78" firstPageNumber="0" orientation="landscape" horizontalDpi="300" verticalDpi="300" r:id="rId3"/>
      <headerFooter alignWithMargins="0">
        <oddHeader>&amp;CDSDEN 19</oddHeader>
      </headerFooter>
    </customSheetView>
    <customSheetView guid="{DF3FAEBD-94A0-4899-A846-B71B72E0A0D4}" showPageBreaks="1" fitToPage="1" printArea="1" hiddenColumns="1" view="pageBreakPreview" showRuler="0" topLeftCell="A4">
      <selection activeCell="K11" sqref="K11:L11"/>
      <pageMargins left="0.74803149606299213" right="0.74803149606299213" top="0.59055118110236227" bottom="0.78740157480314965" header="0.19685039370078741" footer="0.51181102362204722"/>
      <pageSetup paperSize="9" scale="76" firstPageNumber="0" orientation="landscape" horizontalDpi="300" verticalDpi="300" r:id="rId4"/>
      <headerFooter alignWithMargins="0">
        <oddHeader>&amp;CDSDEN 19</oddHeader>
      </headerFooter>
    </customSheetView>
    <customSheetView guid="{2ED24E49-9D36-4727-80B9-0B5800C05970}" showPageBreaks="1" fitToPage="1" printArea="1" hiddenColumns="1" view="pageBreakPreview" showRuler="0">
      <selection activeCell="K11" sqref="K11:L11"/>
      <pageMargins left="0.74803149606299213" right="0.74803149606299213" top="0.59055118110236227" bottom="0.78740157480314965" header="0.19685039370078741" footer="0.51181102362204722"/>
      <pageSetup paperSize="9" scale="77" firstPageNumber="0" orientation="landscape" horizontalDpi="300" verticalDpi="300" r:id="rId5"/>
      <headerFooter alignWithMargins="0">
        <oddHeader>&amp;CDSDEN 19</oddHeader>
      </headerFooter>
    </customSheetView>
    <customSheetView guid="{729659C4-2DA0-4EBA-B822-DAB91D1720CA}" showPageBreaks="1" fitToPage="1" printArea="1" hiddenColumns="1" view="pageBreakPreview" showRuler="0" topLeftCell="A10">
      <selection activeCell="H21" sqref="H21:I21"/>
      <pageMargins left="0.74803149606299213" right="0.74803149606299213" top="0.59055118110236227" bottom="0.78740157480314965" header="0.19685039370078741" footer="0.51181102362204722"/>
      <pageSetup paperSize="9" scale="76" firstPageNumber="0" orientation="landscape" horizontalDpi="300" verticalDpi="300" r:id="rId6"/>
      <headerFooter alignWithMargins="0">
        <oddHeader>&amp;CDSDEN 19</oddHeader>
      </headerFooter>
    </customSheetView>
    <customSheetView guid="{FA3AD15F-88D0-4310-95E2-14133D6543F1}" showPageBreaks="1" fitToPage="1" printArea="1" hiddenColumns="1" view="pageBreakPreview" showRuler="0">
      <selection activeCell="J7" sqref="J7"/>
      <pageMargins left="0.74803149606299213" right="0.74803149606299213" top="0.59055118110236227" bottom="0.78740157480314965" header="0.19685039370078741" footer="0.51181102362204722"/>
      <pageSetup paperSize="9" scale="83" firstPageNumber="0" orientation="landscape" horizontalDpi="300" verticalDpi="300" r:id="rId7"/>
      <headerFooter alignWithMargins="0">
        <oddHeader>&amp;CDSDEN 19</oddHeader>
      </headerFooter>
    </customSheetView>
  </customSheetViews>
  <mergeCells count="83">
    <mergeCell ref="B19:C19"/>
    <mergeCell ref="E19:F19"/>
    <mergeCell ref="O4:S5"/>
    <mergeCell ref="O6:S6"/>
    <mergeCell ref="S10:S11"/>
    <mergeCell ref="B11:C11"/>
    <mergeCell ref="E11:F11"/>
    <mergeCell ref="H11:I11"/>
    <mergeCell ref="K11:L11"/>
    <mergeCell ref="N11:O11"/>
    <mergeCell ref="B10:C10"/>
    <mergeCell ref="E10:F10"/>
    <mergeCell ref="H10:I10"/>
    <mergeCell ref="K10:L10"/>
    <mergeCell ref="N10:O10"/>
    <mergeCell ref="A9:C9"/>
    <mergeCell ref="D9:F9"/>
    <mergeCell ref="Q10:Q11"/>
    <mergeCell ref="F5:K5"/>
    <mergeCell ref="G9:I9"/>
    <mergeCell ref="J9:L9"/>
    <mergeCell ref="S22:S23"/>
    <mergeCell ref="N23:O23"/>
    <mergeCell ref="H22:I22"/>
    <mergeCell ref="K22:L22"/>
    <mergeCell ref="H23:I23"/>
    <mergeCell ref="K23:L23"/>
    <mergeCell ref="Q16:Q17"/>
    <mergeCell ref="S16:S17"/>
    <mergeCell ref="N17:O17"/>
    <mergeCell ref="K16:L16"/>
    <mergeCell ref="H16:I16"/>
    <mergeCell ref="N16:O16"/>
    <mergeCell ref="S18:S19"/>
    <mergeCell ref="N18:O18"/>
    <mergeCell ref="Q18:Q19"/>
    <mergeCell ref="N19:O19"/>
    <mergeCell ref="K19:L19"/>
    <mergeCell ref="H18:I18"/>
    <mergeCell ref="K17:L17"/>
    <mergeCell ref="S12:S13"/>
    <mergeCell ref="N13:O13"/>
    <mergeCell ref="K12:L12"/>
    <mergeCell ref="H13:I13"/>
    <mergeCell ref="N14:O14"/>
    <mergeCell ref="Q14:Q15"/>
    <mergeCell ref="S14:S15"/>
    <mergeCell ref="N15:O15"/>
    <mergeCell ref="K14:L14"/>
    <mergeCell ref="H15:I15"/>
    <mergeCell ref="H14:I14"/>
    <mergeCell ref="C29:H29"/>
    <mergeCell ref="Q12:Q13"/>
    <mergeCell ref="M9:O9"/>
    <mergeCell ref="K13:L13"/>
    <mergeCell ref="H12:I12"/>
    <mergeCell ref="N12:O12"/>
    <mergeCell ref="B12:C12"/>
    <mergeCell ref="E12:F12"/>
    <mergeCell ref="B13:C13"/>
    <mergeCell ref="E13:F13"/>
    <mergeCell ref="B14:C14"/>
    <mergeCell ref="E14:F14"/>
    <mergeCell ref="B15:C15"/>
    <mergeCell ref="E15:F15"/>
    <mergeCell ref="A25:N25"/>
    <mergeCell ref="N22:O22"/>
    <mergeCell ref="Q22:Q23"/>
    <mergeCell ref="B17:C17"/>
    <mergeCell ref="E17:F17"/>
    <mergeCell ref="K15:L15"/>
    <mergeCell ref="H17:I17"/>
    <mergeCell ref="A27:F27"/>
    <mergeCell ref="B16:C16"/>
    <mergeCell ref="E16:F16"/>
    <mergeCell ref="K18:L18"/>
    <mergeCell ref="H19:I19"/>
    <mergeCell ref="B22:C22"/>
    <mergeCell ref="E22:F22"/>
    <mergeCell ref="B23:C23"/>
    <mergeCell ref="E23:F23"/>
    <mergeCell ref="B18:C18"/>
    <mergeCell ref="E18:F18"/>
  </mergeCells>
  <phoneticPr fontId="0" type="noConversion"/>
  <conditionalFormatting sqref="S25 S27">
    <cfRule type="expression" dxfId="51" priority="72" stopIfTrue="1">
      <formula>IF(R25&gt;0,1,0)</formula>
    </cfRule>
    <cfRule type="expression" dxfId="50" priority="73" stopIfTrue="1">
      <formula>IF(R25&lt;=0,1,0)</formula>
    </cfRule>
  </conditionalFormatting>
  <conditionalFormatting sqref="R11 R13 R15 R17 R19:R21 R23 R25:S25 R27">
    <cfRule type="cellIs" dxfId="49" priority="67" stopIfTrue="1" operator="greaterThan">
      <formula>0</formula>
    </cfRule>
    <cfRule type="cellIs" dxfId="48" priority="68" stopIfTrue="1" operator="lessThanOrEqual">
      <formula>0</formula>
    </cfRule>
  </conditionalFormatting>
  <conditionalFormatting sqref="B12:C12 B14:C14 B16:C16 B18:C18 B22:C22 E12:F12 E14:F14 E16:F16 E18:F18 E22:F22 H12:I12 H14:I14 H16:I16 H18:I18 H22:I22 K12:L12 K14:L14 K16:L16 K18:L18 K22:L22 N12:P12 N14:P14 N16:P16 N18:P18 N22:P22 B10:C10 E10:F10 H10:I10 K10:L10 N10:P10">
    <cfRule type="cellIs" dxfId="47" priority="69" stopIfTrue="1" operator="equal">
      <formula>"école"</formula>
    </cfRule>
  </conditionalFormatting>
  <conditionalFormatting sqref="S10:S23">
    <cfRule type="expression" dxfId="46" priority="70" stopIfTrue="1">
      <formula>IF(R11&gt;0,1,0)</formula>
    </cfRule>
    <cfRule type="expression" dxfId="45" priority="71" stopIfTrue="1">
      <formula>IF(R11&lt;=0,1,0)</formula>
    </cfRule>
  </conditionalFormatting>
  <conditionalFormatting sqref="S25 S27">
    <cfRule type="expression" dxfId="44" priority="63" stopIfTrue="1">
      <formula>IF(R25&gt;0,1,0)</formula>
    </cfRule>
    <cfRule type="expression" dxfId="43" priority="64" stopIfTrue="1">
      <formula>IF(R25&lt;=0,1,0)</formula>
    </cfRule>
  </conditionalFormatting>
  <conditionalFormatting sqref="S12:S13">
    <cfRule type="expression" dxfId="42" priority="55" stopIfTrue="1">
      <formula>IF(R13&gt;0,1,0)</formula>
    </cfRule>
    <cfRule type="expression" dxfId="41" priority="56" stopIfTrue="1">
      <formula>IF(R13&lt;=0,1,0)</formula>
    </cfRule>
  </conditionalFormatting>
  <conditionalFormatting sqref="S14:S15">
    <cfRule type="expression" dxfId="40" priority="47" stopIfTrue="1">
      <formula>IF(R15&gt;0,1,0)</formula>
    </cfRule>
    <cfRule type="expression" dxfId="39" priority="48" stopIfTrue="1">
      <formula>IF(R15&lt;=0,1,0)</formula>
    </cfRule>
  </conditionalFormatting>
  <conditionalFormatting sqref="S25">
    <cfRule type="expression" dxfId="38" priority="43" stopIfTrue="1">
      <formula>IF(R25&gt;0,1,0)</formula>
    </cfRule>
    <cfRule type="expression" dxfId="37" priority="44" stopIfTrue="1">
      <formula>IF(R25&lt;=0,1,0)</formula>
    </cfRule>
  </conditionalFormatting>
  <conditionalFormatting sqref="S25">
    <cfRule type="expression" dxfId="36" priority="39" stopIfTrue="1">
      <formula>IF(R25&gt;0,1,0)</formula>
    </cfRule>
    <cfRule type="expression" dxfId="35" priority="40" stopIfTrue="1">
      <formula>IF(R25&lt;=0,1,0)</formula>
    </cfRule>
  </conditionalFormatting>
  <conditionalFormatting sqref="S27">
    <cfRule type="expression" dxfId="34" priority="35" stopIfTrue="1">
      <formula>IF(R27&gt;0,1,0)</formula>
    </cfRule>
    <cfRule type="expression" dxfId="33" priority="36" stopIfTrue="1">
      <formula>IF(R27&lt;=0,1,0)</formula>
    </cfRule>
  </conditionalFormatting>
  <conditionalFormatting sqref="S10 S12 S14 S16 S18 S22">
    <cfRule type="expression" dxfId="32" priority="30" stopIfTrue="1">
      <formula>IF(R11&gt;0,1,0)</formula>
    </cfRule>
    <cfRule type="expression" dxfId="31" priority="31" stopIfTrue="1">
      <formula>IF(R11&lt;=0,1,0)</formula>
    </cfRule>
  </conditionalFormatting>
  <conditionalFormatting sqref="S10 S12 S14 S16 S18 S22">
    <cfRule type="expression" dxfId="30" priority="28" stopIfTrue="1">
      <formula>IF(R11&gt;0,1,0)</formula>
    </cfRule>
    <cfRule type="expression" dxfId="29" priority="29" stopIfTrue="1">
      <formula>IF(R11&lt;=0,1,0)</formula>
    </cfRule>
  </conditionalFormatting>
  <conditionalFormatting sqref="S10 S12 S14 S16 S18 S22">
    <cfRule type="expression" dxfId="28" priority="26" stopIfTrue="1">
      <formula>IF(R11&gt;0,1,0)</formula>
    </cfRule>
    <cfRule type="expression" dxfId="27" priority="27" stopIfTrue="1">
      <formula>IF(R11&lt;=0,1,0)</formula>
    </cfRule>
  </conditionalFormatting>
  <conditionalFormatting sqref="S10 S12 S14 S16 S18 S22">
    <cfRule type="expression" dxfId="26" priority="24" stopIfTrue="1">
      <formula>IF(R11&gt;0,1,0)</formula>
    </cfRule>
    <cfRule type="expression" dxfId="25" priority="25" stopIfTrue="1">
      <formula>IF(R11&lt;=0,1,0)</formula>
    </cfRule>
  </conditionalFormatting>
  <conditionalFormatting sqref="S10 S12 S14 S16 S18 S22">
    <cfRule type="expression" dxfId="24" priority="22" stopIfTrue="1">
      <formula>IF(R11&gt;0,1,0)</formula>
    </cfRule>
    <cfRule type="expression" dxfId="23" priority="23" stopIfTrue="1">
      <formula>IF(R11&lt;=0,1,0)</formula>
    </cfRule>
  </conditionalFormatting>
  <dataValidations count="1">
    <dataValidation type="time" allowBlank="1" showErrorMessage="1" errorTitle="Erreur de saisie" error="Soit le format horaire n'est pas respecté, soit l'horaire saisi est ... impossible pour une journée..." sqref="B13:C13 K23:L23 N23:O23 E23:F23 N19:O21 K19:L21 H19:I21 E19:F21 H23:I23 N17:O17 K17:L17 H17:I17 E17:F17 B17:C17 N15:O15 K15:L15 H15:I15 E15:F15 B15:C15 N13:O13 K13:L13 H13:I13 E13:F13 B11:C11 N11:O11 K11:L11 H11:I11 E11:F11 B23:C23" xr:uid="{00000000-0002-0000-0400-000000000000}">
      <formula1>0.0416666666666667</formula1>
      <formula2>0.3125</formula2>
    </dataValidation>
  </dataValidations>
  <pageMargins left="0.74803149606299213" right="0.74803149606299213" top="0.59055118110236227" bottom="0.78740157480314965" header="0.19685039370078741" footer="0.51181102362204722"/>
  <pageSetup paperSize="9" scale="83" firstPageNumber="0" orientation="landscape" horizontalDpi="300" verticalDpi="300" r:id="rId8"/>
  <headerFooter alignWithMargins="0">
    <oddHeader>&amp;CDSDEN 19</oddHeader>
  </headerFooter>
  <drawing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43"/>
  <sheetViews>
    <sheetView tabSelected="1" showRuler="0" view="pageBreakPreview" topLeftCell="A19" zoomScaleNormal="100" zoomScaleSheetLayoutView="100" workbookViewId="0">
      <selection activeCell="M39" sqref="M39"/>
    </sheetView>
  </sheetViews>
  <sheetFormatPr baseColWidth="10" defaultRowHeight="12.75" x14ac:dyDescent="0.2"/>
  <cols>
    <col min="1" max="1" width="6.7109375" customWidth="1"/>
    <col min="2" max="3" width="10.7109375" customWidth="1"/>
    <col min="4" max="4" width="6.7109375" customWidth="1"/>
    <col min="5" max="6" width="10.7109375" customWidth="1"/>
    <col min="7" max="7" width="6.7109375" customWidth="1"/>
    <col min="8" max="9" width="10.7109375" customWidth="1"/>
    <col min="10" max="10" width="6.7109375" customWidth="1"/>
    <col min="11" max="12" width="10.7109375" customWidth="1"/>
    <col min="13" max="13" width="6.7109375" customWidth="1"/>
    <col min="14" max="15" width="10.7109375" customWidth="1"/>
    <col min="16" max="16" width="1.7109375" style="19" customWidth="1"/>
    <col min="17" max="17" width="11" bestFit="1" customWidth="1"/>
    <col min="18" max="18" width="0.42578125" customWidth="1"/>
    <col min="19" max="19" width="8.7109375" bestFit="1" customWidth="1"/>
  </cols>
  <sheetData>
    <row r="1" spans="1:19" ht="15" x14ac:dyDescent="0.25">
      <c r="A1" s="34" t="s">
        <v>0</v>
      </c>
      <c r="B1" s="35"/>
      <c r="C1" s="35"/>
      <c r="D1" s="36"/>
      <c r="E1" s="36"/>
      <c r="F1" s="34" t="s">
        <v>2</v>
      </c>
      <c r="G1" s="37"/>
      <c r="H1" s="37"/>
      <c r="I1" s="37"/>
      <c r="J1" s="37"/>
      <c r="K1" s="37"/>
      <c r="L1" s="34" t="s">
        <v>3</v>
      </c>
      <c r="M1" s="37"/>
      <c r="N1" s="60" t="s">
        <v>35</v>
      </c>
      <c r="O1" s="61" t="s">
        <v>30</v>
      </c>
      <c r="P1" s="62"/>
      <c r="Q1" s="63" t="s">
        <v>31</v>
      </c>
      <c r="R1" s="39"/>
      <c r="S1" s="39"/>
    </row>
    <row r="2" spans="1:19" ht="15" x14ac:dyDescent="0.25">
      <c r="A2" s="34"/>
      <c r="B2" s="35"/>
      <c r="C2" s="35"/>
      <c r="D2" s="36"/>
      <c r="E2" s="36"/>
      <c r="F2" s="34"/>
      <c r="G2" s="37"/>
      <c r="H2" s="37"/>
      <c r="I2" s="37"/>
      <c r="J2" s="37"/>
      <c r="K2" s="37"/>
      <c r="L2" s="34"/>
      <c r="M2" s="37"/>
      <c r="N2" s="60" t="s">
        <v>32</v>
      </c>
      <c r="O2" s="60" t="s">
        <v>33</v>
      </c>
      <c r="P2" s="35"/>
      <c r="Q2" s="39"/>
      <c r="R2" s="39"/>
      <c r="S2" s="39"/>
    </row>
    <row r="3" spans="1:19" ht="15" x14ac:dyDescent="0.25">
      <c r="A3" s="34" t="s">
        <v>1</v>
      </c>
      <c r="B3" s="35"/>
      <c r="C3" s="34"/>
      <c r="D3" s="36"/>
      <c r="E3" s="36"/>
      <c r="F3" s="35"/>
      <c r="G3" s="37"/>
      <c r="H3" s="37"/>
      <c r="I3" s="37"/>
      <c r="J3" s="37"/>
      <c r="K3" s="37"/>
      <c r="L3" s="40"/>
      <c r="M3" s="58"/>
      <c r="N3" s="33"/>
      <c r="O3" s="38"/>
      <c r="P3" s="35"/>
      <c r="Q3" s="39"/>
      <c r="R3" s="39"/>
      <c r="S3" s="39"/>
    </row>
    <row r="4" spans="1:19" ht="15" x14ac:dyDescent="0.25">
      <c r="A4" s="35"/>
      <c r="B4" s="34"/>
      <c r="C4" s="34"/>
      <c r="D4" s="36"/>
      <c r="E4" s="36"/>
      <c r="F4" s="36"/>
      <c r="G4" s="35"/>
      <c r="H4" s="37"/>
      <c r="I4" s="37"/>
      <c r="J4" s="37"/>
      <c r="K4" s="37"/>
      <c r="L4" s="40" t="s">
        <v>26</v>
      </c>
      <c r="M4" s="78" t="s">
        <v>22</v>
      </c>
      <c r="N4" s="76" t="s">
        <v>24</v>
      </c>
      <c r="O4" s="254" t="s">
        <v>27</v>
      </c>
      <c r="P4" s="254"/>
      <c r="Q4" s="254"/>
      <c r="R4" s="254"/>
      <c r="S4" s="254"/>
    </row>
    <row r="5" spans="1:19" ht="15.75" x14ac:dyDescent="0.25">
      <c r="A5" s="165" t="s">
        <v>39</v>
      </c>
      <c r="B5" s="34"/>
      <c r="C5" s="34"/>
      <c r="D5" s="36"/>
      <c r="E5" s="36"/>
      <c r="F5" s="225" t="s">
        <v>45</v>
      </c>
      <c r="G5" s="226"/>
      <c r="H5" s="226"/>
      <c r="I5" s="226"/>
      <c r="J5" s="226"/>
      <c r="K5" s="227"/>
      <c r="L5" s="35"/>
      <c r="M5" s="78" t="s">
        <v>22</v>
      </c>
      <c r="N5" s="76" t="s">
        <v>25</v>
      </c>
      <c r="O5" s="254"/>
      <c r="P5" s="254"/>
      <c r="Q5" s="254"/>
      <c r="R5" s="254"/>
      <c r="S5" s="254"/>
    </row>
    <row r="6" spans="1:19" ht="15.75" x14ac:dyDescent="0.25">
      <c r="A6" s="35"/>
      <c r="B6" s="34"/>
      <c r="C6" s="42"/>
      <c r="D6" s="41"/>
      <c r="E6" s="41"/>
      <c r="F6" s="36"/>
      <c r="G6" s="64" t="s">
        <v>41</v>
      </c>
      <c r="H6" s="64"/>
      <c r="I6" s="57"/>
      <c r="J6" s="41"/>
      <c r="K6" s="41"/>
      <c r="L6" s="36"/>
      <c r="M6" s="59"/>
      <c r="N6" s="77"/>
      <c r="O6" s="255"/>
      <c r="P6" s="255"/>
      <c r="Q6" s="255"/>
      <c r="R6" s="255"/>
      <c r="S6" s="255"/>
    </row>
    <row r="7" spans="1:19" ht="15" x14ac:dyDescent="0.25">
      <c r="A7" s="35"/>
      <c r="B7" s="35"/>
      <c r="C7" s="35"/>
      <c r="D7" s="44"/>
      <c r="E7" s="44"/>
      <c r="F7" s="44"/>
      <c r="G7" s="35"/>
      <c r="H7" s="35"/>
      <c r="I7" s="43"/>
      <c r="J7" s="44"/>
      <c r="K7" s="44"/>
      <c r="L7" s="44"/>
      <c r="M7" s="44"/>
      <c r="N7" s="44"/>
      <c r="O7" s="45"/>
      <c r="P7" s="45"/>
      <c r="Q7" s="46"/>
      <c r="R7" s="103">
        <v>0.80555555555555547</v>
      </c>
      <c r="S7" s="46"/>
    </row>
    <row r="8" spans="1:19" ht="20.25" x14ac:dyDescent="0.3">
      <c r="C8" s="27"/>
      <c r="P8" s="2"/>
      <c r="Q8" s="3"/>
      <c r="R8" s="4"/>
      <c r="S8" s="3"/>
    </row>
    <row r="9" spans="1:19" s="1" customFormat="1" ht="51" x14ac:dyDescent="0.2">
      <c r="A9" s="237" t="s">
        <v>4</v>
      </c>
      <c r="B9" s="237"/>
      <c r="C9" s="237"/>
      <c r="D9" s="237" t="s">
        <v>5</v>
      </c>
      <c r="E9" s="237"/>
      <c r="F9" s="237"/>
      <c r="G9" s="237" t="s">
        <v>6</v>
      </c>
      <c r="H9" s="237"/>
      <c r="I9" s="237"/>
      <c r="J9" s="237" t="s">
        <v>7</v>
      </c>
      <c r="K9" s="237"/>
      <c r="L9" s="237"/>
      <c r="M9" s="237" t="s">
        <v>8</v>
      </c>
      <c r="N9" s="237"/>
      <c r="O9" s="237"/>
      <c r="P9" s="20"/>
      <c r="Q9" s="6" t="s">
        <v>9</v>
      </c>
      <c r="R9" s="21"/>
      <c r="S9" s="6" t="s">
        <v>10</v>
      </c>
    </row>
    <row r="10" spans="1:19" ht="15" x14ac:dyDescent="0.25">
      <c r="A10" s="279">
        <v>45040</v>
      </c>
      <c r="B10" s="228" t="s">
        <v>11</v>
      </c>
      <c r="C10" s="228"/>
      <c r="D10" s="279">
        <v>45041</v>
      </c>
      <c r="E10" s="228" t="s">
        <v>11</v>
      </c>
      <c r="F10" s="228"/>
      <c r="G10" s="279">
        <v>45042</v>
      </c>
      <c r="H10" s="228" t="s">
        <v>11</v>
      </c>
      <c r="I10" s="228"/>
      <c r="J10" s="279">
        <v>45043</v>
      </c>
      <c r="K10" s="228" t="s">
        <v>11</v>
      </c>
      <c r="L10" s="228"/>
      <c r="M10" s="279">
        <v>45044</v>
      </c>
      <c r="N10" s="228" t="s">
        <v>11</v>
      </c>
      <c r="O10" s="228"/>
      <c r="P10" s="22"/>
      <c r="Q10" s="244">
        <f>(IF(ISNUMBER(B11),B11,0)+IF(ISNUMBER(E11),E11,0)+IF(ISNUMBER(H11),H11,0)+IF(ISNUMBER(K11),K11,0)+IF(ISNUMBER(N11),N11,0))</f>
        <v>0</v>
      </c>
      <c r="R10" s="51"/>
      <c r="S10" s="249" t="str">
        <f>IF(R11=0,TEXT($R$7-Q10,"-hh:mm"),IF(R11&gt;0,TEXT(R11,"hh:mm")))</f>
        <v>-19:20</v>
      </c>
    </row>
    <row r="11" spans="1:19" ht="15" x14ac:dyDescent="0.25">
      <c r="A11" s="279"/>
      <c r="B11" s="270"/>
      <c r="C11" s="270"/>
      <c r="D11" s="279"/>
      <c r="E11" s="233"/>
      <c r="F11" s="233"/>
      <c r="G11" s="279"/>
      <c r="H11" s="233"/>
      <c r="I11" s="233"/>
      <c r="J11" s="279"/>
      <c r="K11" s="233"/>
      <c r="L11" s="233"/>
      <c r="M11" s="279"/>
      <c r="N11" s="233"/>
      <c r="O11" s="233"/>
      <c r="P11" s="10"/>
      <c r="Q11" s="244"/>
      <c r="R11" s="53">
        <f>IF(Q10&gt;$R$7,Q10-$R$7,0)</f>
        <v>0</v>
      </c>
      <c r="S11" s="250"/>
    </row>
    <row r="12" spans="1:19" ht="15" x14ac:dyDescent="0.25">
      <c r="A12" s="279">
        <v>45061</v>
      </c>
      <c r="B12" s="228" t="s">
        <v>11</v>
      </c>
      <c r="C12" s="228"/>
      <c r="D12" s="279">
        <v>45048</v>
      </c>
      <c r="E12" s="228" t="s">
        <v>11</v>
      </c>
      <c r="F12" s="228"/>
      <c r="G12" s="279">
        <v>45049</v>
      </c>
      <c r="H12" s="228" t="s">
        <v>11</v>
      </c>
      <c r="I12" s="228"/>
      <c r="J12" s="279">
        <v>45050</v>
      </c>
      <c r="K12" s="228" t="s">
        <v>11</v>
      </c>
      <c r="L12" s="228"/>
      <c r="M12" s="279">
        <v>45051</v>
      </c>
      <c r="N12" s="228" t="s">
        <v>11</v>
      </c>
      <c r="O12" s="228"/>
      <c r="P12" s="22"/>
      <c r="Q12" s="244">
        <f>(IF(ISNUMBER(B13),B13,0)+IF(ISNUMBER(E13),E13,0)+IF(ISNUMBER(H13),H13,0)+IF(ISNUMBER(K13),K13,0)+IF(ISNUMBER(N13),N13,0))</f>
        <v>0</v>
      </c>
      <c r="R12" s="51"/>
      <c r="S12" s="249" t="str">
        <f>IF(R13=0,TEXT($R$7-Q12,"-hh:mm"),IF(R13&gt;0,TEXT(R13,"hh:mm")))</f>
        <v>-19:20</v>
      </c>
    </row>
    <row r="13" spans="1:19" ht="15" x14ac:dyDescent="0.25">
      <c r="A13" s="279"/>
      <c r="B13" s="271"/>
      <c r="C13" s="271"/>
      <c r="D13" s="279"/>
      <c r="E13" s="233"/>
      <c r="F13" s="233"/>
      <c r="G13" s="279"/>
      <c r="H13" s="233"/>
      <c r="I13" s="233"/>
      <c r="J13" s="279"/>
      <c r="K13" s="269"/>
      <c r="L13" s="269"/>
      <c r="M13" s="279"/>
      <c r="N13" s="235"/>
      <c r="O13" s="236"/>
      <c r="P13" s="10"/>
      <c r="Q13" s="244"/>
      <c r="R13" s="53">
        <f>IF(Q12&gt;$R$7,Q12-$R$7,0)</f>
        <v>0</v>
      </c>
      <c r="S13" s="250"/>
    </row>
    <row r="14" spans="1:19" ht="15" x14ac:dyDescent="0.25">
      <c r="A14" s="279">
        <v>45068</v>
      </c>
      <c r="B14" s="228" t="s">
        <v>11</v>
      </c>
      <c r="C14" s="228"/>
      <c r="D14" s="279">
        <v>45055</v>
      </c>
      <c r="E14" s="228" t="s">
        <v>11</v>
      </c>
      <c r="F14" s="228"/>
      <c r="G14" s="279">
        <v>45056</v>
      </c>
      <c r="H14" s="228" t="s">
        <v>11</v>
      </c>
      <c r="I14" s="228"/>
      <c r="J14" s="279">
        <v>45057</v>
      </c>
      <c r="K14" s="228" t="s">
        <v>11</v>
      </c>
      <c r="L14" s="228"/>
      <c r="M14" s="279">
        <v>45058</v>
      </c>
      <c r="N14" s="228" t="s">
        <v>11</v>
      </c>
      <c r="O14" s="228"/>
      <c r="P14" s="22"/>
      <c r="Q14" s="244">
        <f>(IF(ISNUMBER(B15),B15,0)+IF(ISNUMBER(E15),E15,0)+IF(ISNUMBER(H15),H15,0)+IF(ISNUMBER(K15),K15,0)+IF(ISNUMBER(N15),N15,0))</f>
        <v>0</v>
      </c>
      <c r="R14" s="51"/>
      <c r="S14" s="249" t="str">
        <f>IF(R15=0,TEXT($R$7-Q14,"-hh:mm"),IF(R15&gt;0,TEXT(R15,"hh:mm")))</f>
        <v>-19:20</v>
      </c>
    </row>
    <row r="15" spans="1:19" ht="15" x14ac:dyDescent="0.25">
      <c r="A15" s="279"/>
      <c r="B15" s="233"/>
      <c r="C15" s="233"/>
      <c r="D15" s="279"/>
      <c r="E15" s="233"/>
      <c r="F15" s="233"/>
      <c r="G15" s="279"/>
      <c r="H15" s="233"/>
      <c r="I15" s="233"/>
      <c r="J15" s="279"/>
      <c r="K15" s="233"/>
      <c r="L15" s="233"/>
      <c r="M15" s="279"/>
      <c r="N15" s="233"/>
      <c r="O15" s="233"/>
      <c r="P15" s="10"/>
      <c r="Q15" s="244"/>
      <c r="R15" s="53">
        <f>IF(Q14&gt;$R$7,Q14-$R$7,0)</f>
        <v>0</v>
      </c>
      <c r="S15" s="250"/>
    </row>
    <row r="16" spans="1:19" ht="15" x14ac:dyDescent="0.25">
      <c r="A16" s="279">
        <v>45075</v>
      </c>
      <c r="B16" s="228" t="s">
        <v>11</v>
      </c>
      <c r="C16" s="228"/>
      <c r="D16" s="279">
        <v>45062</v>
      </c>
      <c r="E16" s="228" t="s">
        <v>11</v>
      </c>
      <c r="F16" s="228"/>
      <c r="G16" s="279">
        <v>45063</v>
      </c>
      <c r="H16" s="228" t="s">
        <v>11</v>
      </c>
      <c r="I16" s="228"/>
      <c r="J16" s="291">
        <v>45064</v>
      </c>
      <c r="K16" s="228" t="s">
        <v>11</v>
      </c>
      <c r="L16" s="228"/>
      <c r="M16" s="279">
        <v>45072</v>
      </c>
      <c r="N16" s="228" t="s">
        <v>11</v>
      </c>
      <c r="O16" s="228"/>
      <c r="P16" s="22"/>
      <c r="Q16" s="244">
        <f>(IF(ISNUMBER(B17),B17,0)+IF(ISNUMBER(E17),E17,0)+IF(ISNUMBER(H17),H17,0)+IF(ISNUMBER(K17),K17,0)+IF(ISNUMBER(N17),N17,0))</f>
        <v>0</v>
      </c>
      <c r="R16" s="51"/>
      <c r="S16" s="249" t="str">
        <f>IF(R17=0,TEXT($R$7-Q16,"-hh:mm"),IF(R17&gt;0,TEXT(R17,"hh:mm")))</f>
        <v>-19:20</v>
      </c>
    </row>
    <row r="17" spans="1:19" ht="15" x14ac:dyDescent="0.25">
      <c r="A17" s="279"/>
      <c r="B17" s="233"/>
      <c r="C17" s="233"/>
      <c r="D17" s="279"/>
      <c r="E17" s="233"/>
      <c r="F17" s="233"/>
      <c r="G17" s="279"/>
      <c r="H17" s="233"/>
      <c r="I17" s="233"/>
      <c r="J17" s="291"/>
      <c r="K17" s="272"/>
      <c r="L17" s="272"/>
      <c r="M17" s="279"/>
      <c r="N17" s="272"/>
      <c r="O17" s="272"/>
      <c r="P17" s="10"/>
      <c r="Q17" s="244"/>
      <c r="R17" s="53">
        <f>IF(Q16&gt;$R$7,Q16-$R$7,0)</f>
        <v>0</v>
      </c>
      <c r="S17" s="250"/>
    </row>
    <row r="18" spans="1:19" ht="15" x14ac:dyDescent="0.25">
      <c r="A18" s="279">
        <v>45082</v>
      </c>
      <c r="B18" s="228" t="s">
        <v>11</v>
      </c>
      <c r="C18" s="228"/>
      <c r="D18" s="279">
        <v>45069</v>
      </c>
      <c r="E18" s="228" t="s">
        <v>11</v>
      </c>
      <c r="F18" s="228"/>
      <c r="G18" s="279">
        <v>45070</v>
      </c>
      <c r="H18" s="228" t="s">
        <v>11</v>
      </c>
      <c r="I18" s="228"/>
      <c r="J18" s="279">
        <v>45071</v>
      </c>
      <c r="K18" s="228" t="s">
        <v>11</v>
      </c>
      <c r="L18" s="228"/>
      <c r="M18" s="279">
        <v>45079</v>
      </c>
      <c r="N18" s="228" t="s">
        <v>11</v>
      </c>
      <c r="O18" s="228"/>
      <c r="P18" s="22"/>
      <c r="Q18" s="244">
        <f>(IF(ISNUMBER(B19),B19,0)+IF(ISNUMBER(E19),E19,0)+IF(ISNUMBER(H19),H19,0)+IF(ISNUMBER(K19),K19,0)+IF(ISNUMBER(N19),N19,0))</f>
        <v>0</v>
      </c>
      <c r="R18" s="51"/>
      <c r="S18" s="249" t="str">
        <f>IF(R19=0,TEXT($R$7-Q18,"-hh:mm"),IF(R19&gt;0,TEXT(R19,"hh:mm")))</f>
        <v>-19:20</v>
      </c>
    </row>
    <row r="19" spans="1:19" ht="15" x14ac:dyDescent="0.25">
      <c r="A19" s="279"/>
      <c r="B19" s="233"/>
      <c r="C19" s="233"/>
      <c r="D19" s="279"/>
      <c r="E19" s="233"/>
      <c r="F19" s="233"/>
      <c r="G19" s="279"/>
      <c r="H19" s="233"/>
      <c r="I19" s="233"/>
      <c r="J19" s="279"/>
      <c r="K19" s="273"/>
      <c r="L19" s="273"/>
      <c r="M19" s="279"/>
      <c r="N19" s="233"/>
      <c r="O19" s="233"/>
      <c r="P19" s="10"/>
      <c r="Q19" s="244"/>
      <c r="R19" s="53">
        <f>IF(Q18&gt;$R$7,Q18-$R$7,0)</f>
        <v>0</v>
      </c>
      <c r="S19" s="250"/>
    </row>
    <row r="20" spans="1:19" ht="15" x14ac:dyDescent="0.25">
      <c r="A20" s="279">
        <v>45089</v>
      </c>
      <c r="B20" s="228" t="s">
        <v>11</v>
      </c>
      <c r="C20" s="228"/>
      <c r="D20" s="279">
        <v>45076</v>
      </c>
      <c r="E20" s="228" t="s">
        <v>11</v>
      </c>
      <c r="F20" s="228"/>
      <c r="G20" s="279">
        <v>45077</v>
      </c>
      <c r="H20" s="228" t="s">
        <v>11</v>
      </c>
      <c r="I20" s="228"/>
      <c r="J20" s="279">
        <v>45078</v>
      </c>
      <c r="K20" s="228" t="s">
        <v>11</v>
      </c>
      <c r="L20" s="228"/>
      <c r="M20" s="279">
        <v>45086</v>
      </c>
      <c r="N20" s="228" t="s">
        <v>11</v>
      </c>
      <c r="O20" s="228"/>
      <c r="P20" s="22"/>
      <c r="Q20" s="244">
        <f>(IF(ISNUMBER(B21),B21,0)+IF(ISNUMBER(E21),E21,0)+IF(ISNUMBER(H21),H21,0)+IF(ISNUMBER(K21),K21,0)+IF(ISNUMBER(N21),N21,0))</f>
        <v>0</v>
      </c>
      <c r="R20" s="51"/>
      <c r="S20" s="249" t="str">
        <f>IF(R21=0,TEXT($R$7-Q20,"-hh:mm"),IF(R21&gt;0,TEXT(R21,"hh:mm")))</f>
        <v>-19:20</v>
      </c>
    </row>
    <row r="21" spans="1:19" ht="15" x14ac:dyDescent="0.25">
      <c r="A21" s="279"/>
      <c r="B21" s="272"/>
      <c r="C21" s="272"/>
      <c r="D21" s="279"/>
      <c r="E21" s="233"/>
      <c r="F21" s="233"/>
      <c r="G21" s="279"/>
      <c r="H21" s="233"/>
      <c r="I21" s="233"/>
      <c r="J21" s="279"/>
      <c r="K21" s="273"/>
      <c r="L21" s="273"/>
      <c r="M21" s="279"/>
      <c r="N21" s="233"/>
      <c r="O21" s="233"/>
      <c r="P21" s="10"/>
      <c r="Q21" s="244"/>
      <c r="R21" s="53">
        <f>IF(Q20&gt;$R$7,Q20-$R$7,0)</f>
        <v>0</v>
      </c>
      <c r="S21" s="250"/>
    </row>
    <row r="22" spans="1:19" ht="15" x14ac:dyDescent="0.25">
      <c r="A22" s="279">
        <v>45096</v>
      </c>
      <c r="B22" s="228" t="s">
        <v>11</v>
      </c>
      <c r="C22" s="228"/>
      <c r="D22" s="279">
        <v>45083</v>
      </c>
      <c r="E22" s="228" t="s">
        <v>11</v>
      </c>
      <c r="F22" s="228"/>
      <c r="G22" s="279">
        <v>45084</v>
      </c>
      <c r="H22" s="228" t="s">
        <v>11</v>
      </c>
      <c r="I22" s="228"/>
      <c r="J22" s="279">
        <v>45085</v>
      </c>
      <c r="K22" s="228" t="s">
        <v>11</v>
      </c>
      <c r="L22" s="228"/>
      <c r="M22" s="279">
        <v>45093</v>
      </c>
      <c r="N22" s="228" t="s">
        <v>11</v>
      </c>
      <c r="O22" s="228"/>
      <c r="P22" s="22"/>
      <c r="Q22" s="244">
        <f>(IF(ISNUMBER(B23),B23,0)+IF(ISNUMBER(E23),E23,0)+IF(ISNUMBER(H23),H23,0)+IF(ISNUMBER(K23),K23,0)+IF(ISNUMBER(N23),N23,0))</f>
        <v>0</v>
      </c>
      <c r="R22" s="51"/>
      <c r="S22" s="249" t="str">
        <f>IF(R23=0,TEXT($R$7-Q22,"-hh:mm"),IF(R23&gt;0,TEXT(R23,"hh:mm")))</f>
        <v>-19:20</v>
      </c>
    </row>
    <row r="23" spans="1:19" ht="15" x14ac:dyDescent="0.25">
      <c r="A23" s="279"/>
      <c r="B23" s="233"/>
      <c r="C23" s="233"/>
      <c r="D23" s="279"/>
      <c r="E23" s="233"/>
      <c r="F23" s="233"/>
      <c r="G23" s="279"/>
      <c r="H23" s="233"/>
      <c r="I23" s="233"/>
      <c r="J23" s="279"/>
      <c r="K23" s="273"/>
      <c r="L23" s="273"/>
      <c r="M23" s="279"/>
      <c r="N23" s="233"/>
      <c r="O23" s="233"/>
      <c r="P23" s="10"/>
      <c r="Q23" s="244"/>
      <c r="R23" s="53">
        <f>IF(Q22&gt;$R$7,Q22-$R$7,0)</f>
        <v>0</v>
      </c>
      <c r="S23" s="250"/>
    </row>
    <row r="24" spans="1:19" ht="15" x14ac:dyDescent="0.25">
      <c r="A24" s="279">
        <v>45103</v>
      </c>
      <c r="B24" s="228" t="s">
        <v>11</v>
      </c>
      <c r="C24" s="228"/>
      <c r="D24" s="279">
        <v>45090</v>
      </c>
      <c r="E24" s="228" t="s">
        <v>11</v>
      </c>
      <c r="F24" s="228"/>
      <c r="G24" s="279">
        <v>46552</v>
      </c>
      <c r="H24" s="228" t="s">
        <v>11</v>
      </c>
      <c r="I24" s="228"/>
      <c r="J24" s="279">
        <v>45092</v>
      </c>
      <c r="K24" s="228" t="s">
        <v>11</v>
      </c>
      <c r="L24" s="228"/>
      <c r="M24" s="279">
        <v>45100</v>
      </c>
      <c r="N24" s="228" t="s">
        <v>11</v>
      </c>
      <c r="O24" s="228"/>
      <c r="P24" s="22"/>
      <c r="Q24" s="244">
        <f>(IF(ISNUMBER(B25),B25,0)+IF(ISNUMBER(E25),E25,0)+IF(ISNUMBER(H25),H25,0)+IF(ISNUMBER(K25),K25,0)+IF(ISNUMBER(N25),N25,0))</f>
        <v>0</v>
      </c>
      <c r="R24" s="51"/>
      <c r="S24" s="249" t="str">
        <f>IF(R25=0,TEXT($R$7-Q24,"-hh:mm"),IF(R25&gt;0,TEXT(R25,"hh:mm")))</f>
        <v>-19:20</v>
      </c>
    </row>
    <row r="25" spans="1:19" ht="15" x14ac:dyDescent="0.25">
      <c r="A25" s="282"/>
      <c r="B25" s="234"/>
      <c r="C25" s="234"/>
      <c r="D25" s="282"/>
      <c r="E25" s="234"/>
      <c r="F25" s="234"/>
      <c r="G25" s="282"/>
      <c r="H25" s="234"/>
      <c r="I25" s="234"/>
      <c r="J25" s="282"/>
      <c r="K25" s="234"/>
      <c r="L25" s="234"/>
      <c r="M25" s="282"/>
      <c r="N25" s="234"/>
      <c r="O25" s="234"/>
      <c r="P25" s="10"/>
      <c r="Q25" s="244"/>
      <c r="R25" s="53">
        <f>IF(Q24&gt;$R$7,Q24-$R$7,0)</f>
        <v>0</v>
      </c>
      <c r="S25" s="250"/>
    </row>
    <row r="26" spans="1:19" ht="15" x14ac:dyDescent="0.25">
      <c r="A26" s="283">
        <v>45110</v>
      </c>
      <c r="B26" s="177" t="s">
        <v>11</v>
      </c>
      <c r="C26" s="176"/>
      <c r="D26" s="283">
        <v>45097</v>
      </c>
      <c r="E26" s="177" t="s">
        <v>11</v>
      </c>
      <c r="F26" s="176"/>
      <c r="G26" s="181">
        <v>45098</v>
      </c>
      <c r="H26" s="177" t="s">
        <v>11</v>
      </c>
      <c r="I26" s="176"/>
      <c r="J26" s="283">
        <v>45099</v>
      </c>
      <c r="K26" s="177" t="s">
        <v>11</v>
      </c>
      <c r="L26" s="176"/>
      <c r="M26" s="283">
        <v>45107</v>
      </c>
      <c r="N26" s="177" t="s">
        <v>11</v>
      </c>
      <c r="O26" s="176"/>
      <c r="P26" s="10"/>
      <c r="Q26" s="167">
        <f>(IF(ISNUMBER(B27),B27,0)+IF(ISNUMBER(E27),E27,0)+IF(ISNUMBER(H27),H27,0)+IF(ISNUMBER(K27),K27,0)+IF(ISNUMBER(N27),N27,0))</f>
        <v>0</v>
      </c>
      <c r="R26" s="170"/>
      <c r="S26" s="168" t="str">
        <f>IF(R27=0,TEXT($R$7-Q26,"-hh:mm"),IF(R27&gt;0,TEXT(R27,"hh:mm")))</f>
        <v>-19:20</v>
      </c>
    </row>
    <row r="27" spans="1:19" ht="15" x14ac:dyDescent="0.25">
      <c r="A27" s="284"/>
      <c r="B27" s="178"/>
      <c r="C27" s="176"/>
      <c r="D27" s="285"/>
      <c r="E27" s="178"/>
      <c r="F27" s="176"/>
      <c r="G27" s="181"/>
      <c r="H27" s="178"/>
      <c r="I27" s="176"/>
      <c r="J27" s="285"/>
      <c r="K27" s="178"/>
      <c r="L27" s="176"/>
      <c r="M27" s="285"/>
      <c r="N27" s="178"/>
      <c r="O27" s="292"/>
      <c r="P27" s="10"/>
      <c r="Q27" s="187"/>
      <c r="R27" s="170"/>
      <c r="S27" s="169"/>
    </row>
    <row r="28" spans="1:19" ht="15" x14ac:dyDescent="0.25">
      <c r="A28" s="286"/>
      <c r="B28" s="289"/>
      <c r="C28" s="176"/>
      <c r="D28" s="283">
        <v>45104</v>
      </c>
      <c r="E28" s="177" t="s">
        <v>11</v>
      </c>
      <c r="F28" s="176"/>
      <c r="G28" s="175">
        <v>45105</v>
      </c>
      <c r="H28" s="177" t="s">
        <v>11</v>
      </c>
      <c r="I28" s="176"/>
      <c r="J28" s="283">
        <v>45106</v>
      </c>
      <c r="K28" s="290" t="s">
        <v>11</v>
      </c>
      <c r="L28" s="176"/>
      <c r="M28" s="283">
        <v>45114</v>
      </c>
      <c r="N28" s="178"/>
      <c r="O28" s="176"/>
      <c r="P28" s="10"/>
      <c r="Q28" s="187">
        <f t="shared" ref="Q27:Q29" si="0">(IF(ISNUMBER(B29),B29,0)+IF(ISNUMBER(E29),E29,0)+IF(ISNUMBER(H29),H29,0)+IF(ISNUMBER(K29),K29,0)+IF(ISNUMBER(N29),N29,0))</f>
        <v>0</v>
      </c>
      <c r="R28" s="170"/>
      <c r="S28" s="188" t="str">
        <f>IF(R29=0,TEXT($R$7-Q28,"-hh:mm"),IF(R29&gt;0,TEXT(R29,"hh:mm")))</f>
        <v>-19:20</v>
      </c>
    </row>
    <row r="29" spans="1:19" ht="15" x14ac:dyDescent="0.25">
      <c r="A29" s="286"/>
      <c r="B29" s="178"/>
      <c r="C29" s="176"/>
      <c r="D29" s="287"/>
      <c r="E29" s="178"/>
      <c r="F29" s="176"/>
      <c r="G29" s="175"/>
      <c r="H29" s="178"/>
      <c r="I29" s="176"/>
      <c r="J29" s="285"/>
      <c r="K29" s="178"/>
      <c r="L29" s="176"/>
      <c r="M29" s="285"/>
      <c r="N29" s="178"/>
      <c r="O29" s="176"/>
      <c r="P29" s="10"/>
      <c r="Q29" s="187"/>
      <c r="R29" s="170"/>
      <c r="S29" s="288"/>
    </row>
    <row r="30" spans="1:19" ht="15" x14ac:dyDescent="0.25">
      <c r="A30" s="137"/>
      <c r="B30" s="177" t="s">
        <v>11</v>
      </c>
      <c r="C30" s="158"/>
      <c r="D30" s="283">
        <v>45111</v>
      </c>
      <c r="E30" s="177" t="s">
        <v>11</v>
      </c>
      <c r="F30" s="158"/>
      <c r="G30" s="179">
        <v>45112</v>
      </c>
      <c r="H30" s="177" t="s">
        <v>11</v>
      </c>
      <c r="I30" s="158"/>
      <c r="J30" s="283">
        <v>45113</v>
      </c>
      <c r="K30" s="177" t="s">
        <v>11</v>
      </c>
      <c r="L30" s="158"/>
      <c r="M30" s="179"/>
      <c r="N30" s="177" t="s">
        <v>11</v>
      </c>
      <c r="O30" s="160"/>
      <c r="P30" s="22"/>
      <c r="Q30" s="244">
        <f>(IF(ISNUMBER(B31),B31,0)+IF(ISNUMBER(E31),E31,0)+IF(ISNUMBER(H31),H31,0)+IF(ISNUMBER(K31),K31,0)+IF(ISNUMBER(N31),N31,0))</f>
        <v>0</v>
      </c>
      <c r="R30" s="51"/>
      <c r="S30" s="249" t="str">
        <f>IF(R31=0,TEXT($R$7-Q30,"-hh:mm"),IF(R31&gt;0,TEXT(R31,"hh:mm")))</f>
        <v>-19:20</v>
      </c>
    </row>
    <row r="31" spans="1:19" ht="15" x14ac:dyDescent="0.25">
      <c r="A31" s="143"/>
      <c r="B31" s="142"/>
      <c r="C31" s="159"/>
      <c r="D31" s="285"/>
      <c r="E31" s="142"/>
      <c r="F31" s="159"/>
      <c r="G31" s="138"/>
      <c r="H31" s="142"/>
      <c r="I31" s="159"/>
      <c r="J31" s="285"/>
      <c r="K31" s="142"/>
      <c r="L31" s="159"/>
      <c r="M31" s="180"/>
      <c r="N31" s="178"/>
      <c r="O31" s="161"/>
      <c r="P31" s="10"/>
      <c r="Q31" s="244"/>
      <c r="R31" s="53">
        <f>IF(Q30&gt;$R$7,Q30-$R$7,0)</f>
        <v>0</v>
      </c>
      <c r="S31" s="250"/>
    </row>
    <row r="32" spans="1:19" x14ac:dyDescent="0.2">
      <c r="F32" s="293"/>
      <c r="R32" s="13"/>
      <c r="S32" s="14"/>
    </row>
    <row r="33" spans="1:19" ht="38.25" x14ac:dyDescent="0.2">
      <c r="A33" s="276" t="s">
        <v>12</v>
      </c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8"/>
      <c r="Q33" s="11" t="s">
        <v>13</v>
      </c>
      <c r="R33" s="73">
        <f>+R19+R21+R23+R25+R31</f>
        <v>0</v>
      </c>
      <c r="S33" s="73">
        <f>+R19+R21+R23+R25+R31</f>
        <v>0</v>
      </c>
    </row>
    <row r="34" spans="1:19" ht="13.5" thickBot="1" x14ac:dyDescent="0.25">
      <c r="A34" s="1"/>
      <c r="Q34" s="12"/>
      <c r="R34" s="13"/>
      <c r="S34" s="14"/>
    </row>
    <row r="35" spans="1:19" ht="26.25" thickBot="1" x14ac:dyDescent="0.25">
      <c r="A35" s="256"/>
      <c r="B35" s="257"/>
      <c r="C35" s="257"/>
      <c r="D35" s="257"/>
      <c r="E35" s="257"/>
      <c r="F35" s="258"/>
      <c r="G35" s="31"/>
      <c r="H35" s="32"/>
      <c r="I35" s="30"/>
      <c r="K35" s="23"/>
      <c r="L35" s="29">
        <v>0</v>
      </c>
      <c r="N35" s="23"/>
      <c r="O35" s="24"/>
      <c r="P35" s="25"/>
      <c r="Q35" s="11" t="s">
        <v>15</v>
      </c>
      <c r="R35" s="17">
        <f>+R33+'Période 3'!R33</f>
        <v>0</v>
      </c>
      <c r="S35" s="8">
        <f>+'Période 1'!S33+'Période 2'!S33+'Période 3'!S31+'Période 4'!S31</f>
        <v>0</v>
      </c>
    </row>
    <row r="36" spans="1:19" x14ac:dyDescent="0.2">
      <c r="D36" s="274" t="s">
        <v>14</v>
      </c>
      <c r="E36" s="274"/>
      <c r="F36" s="274"/>
      <c r="G36" s="275"/>
      <c r="H36" s="275"/>
      <c r="I36" s="275"/>
    </row>
    <row r="37" spans="1:19" ht="13.5" thickBot="1" x14ac:dyDescent="0.25"/>
    <row r="38" spans="1:19" s="35" customFormat="1" ht="15" x14ac:dyDescent="0.25">
      <c r="A38" s="65" t="s">
        <v>23</v>
      </c>
      <c r="B38" s="66"/>
      <c r="C38" s="134" t="s">
        <v>38</v>
      </c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7"/>
    </row>
    <row r="39" spans="1:19" ht="15" x14ac:dyDescent="0.25">
      <c r="A39" s="68"/>
      <c r="B39" s="146"/>
      <c r="C39" s="146"/>
      <c r="D39" s="146"/>
      <c r="E39" s="146"/>
      <c r="F39" s="146"/>
      <c r="G39" s="14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69"/>
    </row>
    <row r="40" spans="1:19" ht="15" x14ac:dyDescent="0.25">
      <c r="A40" s="68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69"/>
    </row>
    <row r="41" spans="1:19" ht="15" x14ac:dyDescent="0.25">
      <c r="A41" s="68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69"/>
    </row>
    <row r="42" spans="1:19" ht="15" x14ac:dyDescent="0.25">
      <c r="A42" s="68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69"/>
    </row>
    <row r="43" spans="1:19" ht="15.75" thickBot="1" x14ac:dyDescent="0.3">
      <c r="A43" s="70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2"/>
    </row>
  </sheetData>
  <sheetProtection selectLockedCells="1" selectUnlockedCells="1"/>
  <customSheetViews>
    <customSheetView guid="{2F3A78EC-40E2-48E8-8E62-A55AB8215E8C}" showPageBreaks="1" fitToPage="1" printArea="1" view="pageBreakPreview" showRuler="0">
      <selection activeCell="E7" sqref="E7"/>
      <pageMargins left="0.31496062992125984" right="0.31496062992125984" top="0.59055118110236227" bottom="0.59055118110236227" header="0.19685039370078741" footer="0.51181102362204722"/>
      <pageSetup paperSize="9" scale="73" firstPageNumber="0" orientation="landscape" verticalDpi="597" r:id="rId1"/>
      <headerFooter alignWithMargins="0">
        <oddHeader>&amp;CDSDEN 19</oddHeader>
      </headerFooter>
    </customSheetView>
    <customSheetView guid="{892B4A4D-2A82-440F-AD3B-082B134F2BA8}" showPageBreaks="1" fitToPage="1" printArea="1" hiddenColumns="1" showRuler="0">
      <selection activeCell="G14" sqref="G14:G15"/>
      <pageMargins left="0.31496062992125984" right="0.31496062992125984" top="0.59055118110236227" bottom="0.59055118110236227" header="0.19685039370078741" footer="0.51181102362204722"/>
      <pageSetup paperSize="9" scale="80" firstPageNumber="0" orientation="landscape" verticalDpi="597" r:id="rId2"/>
      <headerFooter alignWithMargins="0">
        <oddHeader>&amp;CDSDEN 19</oddHeader>
      </headerFooter>
    </customSheetView>
    <customSheetView guid="{069C010B-D19E-4D1F-9A31-488675FAFE8B}" showPageBreaks="1" showGridLines="0" fitToPage="1" printArea="1" hiddenColumns="1" view="pageBreakPreview" showRuler="0">
      <selection activeCell="G37" sqref="G37"/>
      <pageMargins left="0.31496062992125984" right="0.31496062992125984" top="0.59055118110236227" bottom="0.59055118110236227" header="0.19685039370078741" footer="0.51181102362204722"/>
      <pageSetup paperSize="9" scale="67" firstPageNumber="0" orientation="landscape" verticalDpi="597" r:id="rId3"/>
      <headerFooter alignWithMargins="0">
        <oddHeader>&amp;CDSDEN 19</oddHeader>
      </headerFooter>
    </customSheetView>
    <customSheetView guid="{DF3FAEBD-94A0-4899-A846-B71B72E0A0D4}" showPageBreaks="1" fitToPage="1" printArea="1" hiddenColumns="1" view="pageBreakPreview" showRuler="0" topLeftCell="A25">
      <selection activeCell="H33" sqref="H33"/>
      <pageMargins left="0.31496062992125984" right="0.31496062992125984" top="0.59055118110236227" bottom="0.59055118110236227" header="0.19685039370078741" footer="0.51181102362204722"/>
      <pageSetup paperSize="9" scale="69" firstPageNumber="0" orientation="landscape" verticalDpi="597" r:id="rId4"/>
      <headerFooter alignWithMargins="0">
        <oddHeader>&amp;CDSDEN 19</oddHeader>
      </headerFooter>
    </customSheetView>
    <customSheetView guid="{2ED24E49-9D36-4727-80B9-0B5800C05970}" showPageBreaks="1" fitToPage="1" printArea="1" hiddenColumns="1" view="pageBreakPreview" showRuler="0" topLeftCell="A4">
      <selection activeCell="C6" sqref="C6"/>
      <pageMargins left="0.31496062992125984" right="0.31496062992125984" top="0.59055118110236227" bottom="0.59055118110236227" header="0.19685039370078741" footer="0.51181102362204722"/>
      <pageSetup paperSize="9" scale="71" firstPageNumber="0" orientation="landscape" verticalDpi="597" r:id="rId5"/>
      <headerFooter alignWithMargins="0">
        <oddHeader>&amp;CDSDEN 19</oddHeader>
      </headerFooter>
    </customSheetView>
    <customSheetView guid="{729659C4-2DA0-4EBA-B822-DAB91D1720CA}" showPageBreaks="1" showGridLines="0" fitToPage="1" printArea="1" hiddenColumns="1" view="pageBreakPreview" showRuler="0">
      <selection activeCell="G37" sqref="G37"/>
      <pageMargins left="0.31496062992125984" right="0.31496062992125984" top="0.59055118110236227" bottom="0.59055118110236227" header="0.19685039370078741" footer="0.51181102362204722"/>
      <pageSetup paperSize="9" scale="65" firstPageNumber="0" orientation="landscape" verticalDpi="597" r:id="rId6"/>
      <headerFooter alignWithMargins="0">
        <oddHeader>&amp;CDSDEN 19</oddHeader>
      </headerFooter>
    </customSheetView>
    <customSheetView guid="{FA3AD15F-88D0-4310-95E2-14133D6543F1}" showPageBreaks="1" fitToPage="1" printArea="1" view="pageBreakPreview" showRuler="0">
      <selection activeCell="O28" sqref="O28"/>
      <pageMargins left="0.31496062992125984" right="0.31496062992125984" top="0.59055118110236227" bottom="0.59055118110236227" header="0.19685039370078741" footer="0.51181102362204722"/>
      <pageSetup paperSize="9" scale="76" firstPageNumber="0" orientation="landscape" verticalDpi="597" r:id="rId7"/>
      <headerFooter alignWithMargins="0">
        <oddHeader>&amp;CDSDEN 19</oddHeader>
      </headerFooter>
    </customSheetView>
  </customSheetViews>
  <mergeCells count="109">
    <mergeCell ref="K21:L21"/>
    <mergeCell ref="K20:L20"/>
    <mergeCell ref="S10:S11"/>
    <mergeCell ref="N11:O11"/>
    <mergeCell ref="K10:L10"/>
    <mergeCell ref="Q14:Q15"/>
    <mergeCell ref="N20:O20"/>
    <mergeCell ref="S14:S15"/>
    <mergeCell ref="N15:O15"/>
    <mergeCell ref="K14:L14"/>
    <mergeCell ref="Q12:Q13"/>
    <mergeCell ref="S12:S13"/>
    <mergeCell ref="S30:S31"/>
    <mergeCell ref="Q30:Q31"/>
    <mergeCell ref="N24:O24"/>
    <mergeCell ref="Q24:Q25"/>
    <mergeCell ref="Q20:Q21"/>
    <mergeCell ref="S20:S21"/>
    <mergeCell ref="N21:O21"/>
    <mergeCell ref="S22:S23"/>
    <mergeCell ref="N23:O23"/>
    <mergeCell ref="S24:S25"/>
    <mergeCell ref="D36:I36"/>
    <mergeCell ref="A35:F35"/>
    <mergeCell ref="A33:N33"/>
    <mergeCell ref="N25:O25"/>
    <mergeCell ref="K24:L24"/>
    <mergeCell ref="H25:I25"/>
    <mergeCell ref="K25:L25"/>
    <mergeCell ref="H24:I24"/>
    <mergeCell ref="B24:C24"/>
    <mergeCell ref="E24:F24"/>
    <mergeCell ref="B25:C25"/>
    <mergeCell ref="E25:F25"/>
    <mergeCell ref="K22:L22"/>
    <mergeCell ref="H22:I22"/>
    <mergeCell ref="N22:O22"/>
    <mergeCell ref="H23:I23"/>
    <mergeCell ref="K23:L23"/>
    <mergeCell ref="Q22:Q23"/>
    <mergeCell ref="H20:I20"/>
    <mergeCell ref="B20:C20"/>
    <mergeCell ref="E20:F20"/>
    <mergeCell ref="B21:C21"/>
    <mergeCell ref="E21:F21"/>
    <mergeCell ref="H21:I21"/>
    <mergeCell ref="B22:C22"/>
    <mergeCell ref="E22:F22"/>
    <mergeCell ref="B23:C23"/>
    <mergeCell ref="E23:F23"/>
    <mergeCell ref="Q18:Q19"/>
    <mergeCell ref="S18:S19"/>
    <mergeCell ref="N19:O19"/>
    <mergeCell ref="K18:L18"/>
    <mergeCell ref="H18:I18"/>
    <mergeCell ref="N18:O18"/>
    <mergeCell ref="H19:I19"/>
    <mergeCell ref="K19:L19"/>
    <mergeCell ref="B18:C18"/>
    <mergeCell ref="E18:F18"/>
    <mergeCell ref="B19:C19"/>
    <mergeCell ref="E19:F19"/>
    <mergeCell ref="N14:O14"/>
    <mergeCell ref="S16:S17"/>
    <mergeCell ref="K15:L15"/>
    <mergeCell ref="N16:O16"/>
    <mergeCell ref="Q16:Q17"/>
    <mergeCell ref="N17:O17"/>
    <mergeCell ref="K17:L17"/>
    <mergeCell ref="K16:L16"/>
    <mergeCell ref="B14:C14"/>
    <mergeCell ref="E14:F14"/>
    <mergeCell ref="B15:C15"/>
    <mergeCell ref="E15:F15"/>
    <mergeCell ref="H15:I15"/>
    <mergeCell ref="B16:C16"/>
    <mergeCell ref="E16:F16"/>
    <mergeCell ref="B17:C17"/>
    <mergeCell ref="E17:F17"/>
    <mergeCell ref="H14:I14"/>
    <mergeCell ref="H17:I17"/>
    <mergeCell ref="H16:I16"/>
    <mergeCell ref="B12:C12"/>
    <mergeCell ref="E12:F12"/>
    <mergeCell ref="B13:C13"/>
    <mergeCell ref="E13:F13"/>
    <mergeCell ref="N13:O13"/>
    <mergeCell ref="K13:L13"/>
    <mergeCell ref="H13:I13"/>
    <mergeCell ref="K12:L12"/>
    <mergeCell ref="H12:I12"/>
    <mergeCell ref="N12:O12"/>
    <mergeCell ref="B10:C10"/>
    <mergeCell ref="E10:F10"/>
    <mergeCell ref="N10:O10"/>
    <mergeCell ref="Q10:Q11"/>
    <mergeCell ref="E11:F11"/>
    <mergeCell ref="F5:K5"/>
    <mergeCell ref="A9:C9"/>
    <mergeCell ref="D9:F9"/>
    <mergeCell ref="G9:I9"/>
    <mergeCell ref="J9:L9"/>
    <mergeCell ref="M9:O9"/>
    <mergeCell ref="K11:L11"/>
    <mergeCell ref="H10:I10"/>
    <mergeCell ref="B11:C11"/>
    <mergeCell ref="H11:I11"/>
    <mergeCell ref="O4:S5"/>
    <mergeCell ref="O6:S6"/>
  </mergeCells>
  <phoneticPr fontId="0" type="noConversion"/>
  <conditionalFormatting sqref="S33 S35">
    <cfRule type="expression" dxfId="22" priority="66" stopIfTrue="1">
      <formula>IF(R33&gt;0,1,0)</formula>
    </cfRule>
    <cfRule type="expression" dxfId="21" priority="67" stopIfTrue="1">
      <formula>IF(R33&lt;=0,1,0)</formula>
    </cfRule>
  </conditionalFormatting>
  <conditionalFormatting sqref="R35 R11 R33:S33 R13 R15 R17 R19 R25:R29 R21 R23 R31">
    <cfRule type="cellIs" dxfId="20" priority="61" stopIfTrue="1" operator="greaterThan">
      <formula>0</formula>
    </cfRule>
    <cfRule type="cellIs" dxfId="19" priority="62" stopIfTrue="1" operator="lessThanOrEqual">
      <formula>0</formula>
    </cfRule>
  </conditionalFormatting>
  <conditionalFormatting sqref="S10:S31">
    <cfRule type="expression" dxfId="18" priority="64" stopIfTrue="1">
      <formula>IF(R11&gt;0,1,0)</formula>
    </cfRule>
    <cfRule type="expression" dxfId="17" priority="65" stopIfTrue="1">
      <formula>IF(R11&lt;=0,1,0)</formula>
    </cfRule>
  </conditionalFormatting>
  <conditionalFormatting sqref="E22:F22 B24:C24 K18:L18 E20:F20 K14:L14 B10:C10 H18:I18 H20:I20 H22:I22 E24:F24 E10:F10 N18:P18 N20:P20 N22:P22 K10:L10 B18:C18 B20:C20 K12:L12 K20:L20 K22:L22 H24:I24 H10:I10 N10:P10 N12:P12 N14:P14 E18:F18 K24:L24 N24:P24 B22:C22 B30:C30 H30:I30 K30:L30 N30:P30 B12:C12 B14:C14 B16:C16 E12:F12 E14:F14 E16:F16 H12:I12 H14:I14 H16:I16 K16:L16 N16:P16 F30 E28">
    <cfRule type="cellIs" dxfId="16" priority="63" stopIfTrue="1" operator="equal">
      <formula>"école"</formula>
    </cfRule>
  </conditionalFormatting>
  <conditionalFormatting sqref="S33">
    <cfRule type="expression" dxfId="15" priority="59" stopIfTrue="1">
      <formula>IF(R33&gt;0,1,0)</formula>
    </cfRule>
    <cfRule type="expression" dxfId="14" priority="60" stopIfTrue="1">
      <formula>IF(R33&lt;=0,1,0)</formula>
    </cfRule>
  </conditionalFormatting>
  <conditionalFormatting sqref="S33">
    <cfRule type="expression" dxfId="13" priority="51" stopIfTrue="1">
      <formula>IF(R33&gt;0,1,0)</formula>
    </cfRule>
    <cfRule type="expression" dxfId="12" priority="52" stopIfTrue="1">
      <formula>IF(R33&lt;=0,1,0)</formula>
    </cfRule>
  </conditionalFormatting>
  <conditionalFormatting sqref="S12:S13">
    <cfRule type="expression" dxfId="11" priority="35" stopIfTrue="1">
      <formula>IF(R13&gt;0,1,0)</formula>
    </cfRule>
    <cfRule type="expression" dxfId="10" priority="36" stopIfTrue="1">
      <formula>IF(R13&lt;=0,1,0)</formula>
    </cfRule>
  </conditionalFormatting>
  <conditionalFormatting sqref="S33">
    <cfRule type="expression" dxfId="9" priority="23" stopIfTrue="1">
      <formula>IF(R33&gt;0,1,0)</formula>
    </cfRule>
    <cfRule type="expression" dxfId="8" priority="24" stopIfTrue="1">
      <formula>IF(R33&lt;=0,1,0)</formula>
    </cfRule>
  </conditionalFormatting>
  <conditionalFormatting sqref="S33">
    <cfRule type="expression" dxfId="7" priority="19" stopIfTrue="1">
      <formula>IF(R33&gt;0,1,0)</formula>
    </cfRule>
    <cfRule type="expression" dxfId="6" priority="20" stopIfTrue="1">
      <formula>IF(R33&lt;=0,1,0)</formula>
    </cfRule>
  </conditionalFormatting>
  <conditionalFormatting sqref="S33">
    <cfRule type="expression" dxfId="5" priority="17" stopIfTrue="1">
      <formula>IF(R33&gt;0,1,0)</formula>
    </cfRule>
    <cfRule type="expression" dxfId="4" priority="18" stopIfTrue="1">
      <formula>IF(R33&lt;=0,1,0)</formula>
    </cfRule>
  </conditionalFormatting>
  <conditionalFormatting sqref="S33">
    <cfRule type="expression" dxfId="3" priority="15" stopIfTrue="1">
      <formula>IF(R33&gt;0,1,0)</formula>
    </cfRule>
    <cfRule type="expression" dxfId="2" priority="16" stopIfTrue="1">
      <formula>IF(R33&lt;=0,1,0)</formula>
    </cfRule>
  </conditionalFormatting>
  <conditionalFormatting sqref="S33">
    <cfRule type="expression" dxfId="1" priority="13" stopIfTrue="1">
      <formula>IF(R33&gt;0,1,0)</formula>
    </cfRule>
    <cfRule type="expression" dxfId="0" priority="14" stopIfTrue="1">
      <formula>IF(R33&lt;=0,1,0)</formula>
    </cfRule>
  </conditionalFormatting>
  <dataValidations count="2">
    <dataValidation type="time" allowBlank="1" showErrorMessage="1" errorTitle="Erreur de saisie" error="Soit le format horaire n'est pas respecté, soit l'horaire saisi est ... impossible pour une journée..." sqref="O35 H13:I13 H25:I29 E25:F29 B25:C29 K11:L11 N23:O23 H23:I23 E23:F23 B23:C23 N21:O21 H21:I21 E21:F21 N19:O19 H19:I19 E19:F19 B19:C19 K17:L17 H17:I17 E17:F17 B17:C17 N15:O15 K15:L15 H15:I15 E15:F15 K25:L29 E11:F11 B11:C11 E13:F13 B13:C13 N11:O11 H11:I11 N17:O17 B21:C21 I35 B15:C15 N25:O29 H31:I31 E31:F31 B31:C31 N31:O31 K31:L31" xr:uid="{00000000-0002-0000-0500-000000000000}">
      <formula1>0.0416666666666667</formula1>
      <formula2>0.3125</formula2>
    </dataValidation>
    <dataValidation type="time" allowBlank="1" showErrorMessage="1" errorTitle="Erreur de saisie" error="Soit le format horaire n'est pas respecté, soit l'horaire saisi est ... impossible pour une journée..." sqref="L35" xr:uid="{00000000-0002-0000-0500-000001000000}">
      <formula1>0</formula1>
      <formula2>0</formula2>
    </dataValidation>
  </dataValidations>
  <pageMargins left="0.31496062992125984" right="0.31496062992125984" top="0.59055118110236227" bottom="0.59055118110236227" header="0.19685039370078741" footer="0.51181102362204722"/>
  <pageSetup paperSize="9" scale="73" firstPageNumber="0" orientation="landscape" verticalDpi="597" r:id="rId8"/>
  <headerFooter alignWithMargins="0">
    <oddHeader>&amp;CDSDEN 19</oddHeader>
  </headerFooter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Période 1</vt:lpstr>
      <vt:lpstr>Feuil1</vt:lpstr>
      <vt:lpstr>Période 2</vt:lpstr>
      <vt:lpstr>Période 3</vt:lpstr>
      <vt:lpstr>Période 4</vt:lpstr>
      <vt:lpstr>Période 5</vt:lpstr>
      <vt:lpstr>'Période 1'!Zone_d_impression</vt:lpstr>
      <vt:lpstr>'Période 2'!Zone_d_impression</vt:lpstr>
      <vt:lpstr>'Période 3'!Zone_d_impression</vt:lpstr>
      <vt:lpstr>'Période 4'!Zone_d_impression</vt:lpstr>
      <vt:lpstr>'Période 5'!Zone_d_impression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Sylvie Bourguet</cp:lastModifiedBy>
  <cp:lastPrinted>2019-10-22T13:37:02Z</cp:lastPrinted>
  <dcterms:created xsi:type="dcterms:W3CDTF">2013-09-18T17:12:45Z</dcterms:created>
  <dcterms:modified xsi:type="dcterms:W3CDTF">2022-11-08T11:14:49Z</dcterms:modified>
</cp:coreProperties>
</file>